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alkulator" sheetId="1" r:id="rId1"/>
    <sheet name="Gebrauchsanleitung" sheetId="2" r:id="rId2"/>
  </sheets>
  <definedNames/>
  <calcPr fullCalcOnLoad="1"/>
</workbook>
</file>

<file path=xl/sharedStrings.xml><?xml version="1.0" encoding="utf-8"?>
<sst xmlns="http://schemas.openxmlformats.org/spreadsheetml/2006/main" count="152" uniqueCount="133">
  <si>
    <t>Wiederbeschaffungswert-Kalkulator für Textilien und Leder</t>
  </si>
  <si>
    <t>gemäß den Ausführungen der "Abschreibungstabelle für Textilien und Leder", herausgegeben von den
öffentlich bestellten und vereidigten Sachverständigen des Textilreinigerhandwerks</t>
  </si>
  <si>
    <t>Variablen-Eingabe</t>
  </si>
  <si>
    <t>Alle möglichen Eingabefelder sind gelb hinterlegt</t>
  </si>
  <si>
    <t>Eingabedaten</t>
  </si>
  <si>
    <t>Betreff/ Artikel/ Information:</t>
  </si>
  <si>
    <t>Datumsformate:</t>
  </si>
  <si>
    <t xml:space="preserve"> TT.MM.JJJJ</t>
  </si>
  <si>
    <t>Anschaffungs-/Neupreis (NP):</t>
  </si>
  <si>
    <t>Abgabe zur Reinigung:</t>
  </si>
  <si>
    <t>Anschaffungsdatum:</t>
  </si>
  <si>
    <t>Entschädigungszahlung bis:</t>
  </si>
  <si>
    <r>
      <rPr>
        <sz val="9"/>
        <color indexed="8"/>
        <rFont val="Arial"/>
        <family val="2"/>
      </rPr>
      <t xml:space="preserve">Lebenserwartung in </t>
    </r>
    <r>
      <rPr>
        <b/>
        <sz val="9"/>
        <color indexed="8"/>
        <rFont val="Arial"/>
        <family val="2"/>
      </rPr>
      <t xml:space="preserve">Monaten
</t>
    </r>
    <r>
      <rPr>
        <sz val="9"/>
        <color indexed="8"/>
        <rFont val="Arial"/>
        <family val="2"/>
      </rPr>
      <t>(siehe Abschreibungstabelle):</t>
    </r>
  </si>
  <si>
    <t>entspricht Lebenserwartung in Jahren</t>
  </si>
  <si>
    <t>Berechnungsergebnisse</t>
  </si>
  <si>
    <t>Zwischenwerte zur Information und Prüfung</t>
  </si>
  <si>
    <t>Verbraucherpreisindizes</t>
  </si>
  <si>
    <t>zur Anschaffungszeit:</t>
  </si>
  <si>
    <t>aktuell:</t>
  </si>
  <si>
    <t>Lebenserwartung in Monaten:</t>
  </si>
  <si>
    <t>Hinweise zu eingegebenen Daten:</t>
  </si>
  <si>
    <t>Alter in vollendeten Monaten:</t>
  </si>
  <si>
    <t xml:space="preserve"> </t>
  </si>
  <si>
    <t>Berechnung des fiktiven Neupreises</t>
  </si>
  <si>
    <t>Quotierungen</t>
  </si>
  <si>
    <t>Hilfsfelder tt mm</t>
  </si>
  <si>
    <t>ohne Preisänderg.</t>
  </si>
  <si>
    <t>nach Grundformel</t>
  </si>
  <si>
    <t>marktbereinigt</t>
  </si>
  <si>
    <t>Index-Zeitpunkt der Anschaffung:</t>
  </si>
  <si>
    <t>Preisänderung gem. Stat.Bundesamt:</t>
  </si>
  <si>
    <t xml:space="preserve">fiktiver Neupreis mit Verbraucherpreis-Änderung: </t>
  </si>
  <si>
    <t>Endergebnisse</t>
  </si>
  <si>
    <t>Artikel</t>
  </si>
  <si>
    <t>Erhaltung</t>
  </si>
  <si>
    <t>überdurchschnittl.</t>
  </si>
  <si>
    <t>durchschnittl.</t>
  </si>
  <si>
    <t>unterdurchschnittl.</t>
  </si>
  <si>
    <t>Bedingungen:</t>
  </si>
  <si>
    <t>ohne</t>
  </si>
  <si>
    <t>relativ</t>
  </si>
  <si>
    <t>bei belegtem aktuellem Neuwert;</t>
  </si>
  <si>
    <t>Verbraucherpreis-</t>
  </si>
  <si>
    <t>absolut</t>
  </si>
  <si>
    <t>ohne Belege (max. durchschn. Erhzustd.);</t>
  </si>
  <si>
    <t>entwicklung</t>
  </si>
  <si>
    <t>Hinweis</t>
  </si>
  <si>
    <t>wenn älter als Lebenserwartung</t>
  </si>
  <si>
    <t>mit</t>
  </si>
  <si>
    <t>ohne belegtem aktuellem Neuwert,</t>
  </si>
  <si>
    <t>jedoch mit belegtem Anschaffungswert</t>
  </si>
  <si>
    <t>100 % vom Neuwert als Ersatz nur bei ungebrauchten Sachen, die maximal 6 Monate alt sind</t>
  </si>
  <si>
    <t>Verwendete Verbraucherpreisindizes</t>
  </si>
  <si>
    <t>Hinweise:</t>
  </si>
  <si>
    <t xml:space="preserve">des Statistischen Bundesamtes  </t>
  </si>
  <si>
    <t>1.) Quellen:</t>
  </si>
  <si>
    <t>a) Statistisches Bundesamt</t>
  </si>
  <si>
    <t>Index ab</t>
  </si>
  <si>
    <t>Index-Wert</t>
  </si>
  <si>
    <t>Mittelwertspanne</t>
  </si>
  <si>
    <t>Indizes zur "Allgemeinen Verbraucherpreisentwicklung"</t>
  </si>
  <si>
    <t>April-Wert</t>
  </si>
  <si>
    <t>Der Link dorthin:</t>
  </si>
  <si>
    <t>Statistisches Bundesamt, Destatis</t>
  </si>
  <si>
    <t xml:space="preserve">b) Abschreibungstabelle für Textilien und Leder, </t>
  </si>
  <si>
    <t>herausgegeben vom Deutschen Textilreinigungsverband e.V.</t>
  </si>
  <si>
    <t>2.) Die Aktualisierung der Indizes für diesen Kalkulator erfolgt im Mai eines jeden</t>
  </si>
  <si>
    <t>Jahres. Dann sollte der aktualisierte Kalkulator erneut herunter geladen werden.</t>
  </si>
  <si>
    <t>Herausgeber: Deutscher Textilreinigungsverband e.V.</t>
  </si>
  <si>
    <t>Gebrauchsanleitung ist auf der nächsten Tabellenseite zu finden.</t>
  </si>
  <si>
    <t>Klicken Sie dazu auf den entsprechenden Reiter.</t>
  </si>
  <si>
    <t>Gebrauchsanleitung in Kurzform</t>
  </si>
  <si>
    <t>Dieses Programm wird jährlich aktualisiert. Die aktuelle Version kann unter nachfolgendem</t>
  </si>
  <si>
    <t>Link heruntergeladen werden, wo sich auch die vorgenannte Abschreibungstabelle findet:</t>
  </si>
  <si>
    <t xml:space="preserve">Das Programm berechnet den Wiederbeschaffungswert nach den Regeln, die  von den öffentlich bestellten und vereidigten </t>
  </si>
  <si>
    <t>Sachverständigen für das Textilreinigerhandwerk erstellt und in der „Abschreibungstabelle für Textilien und Leder“ dargestellt sind.</t>
  </si>
  <si>
    <r>
      <rPr>
        <sz val="8"/>
        <color indexed="8"/>
        <rFont val="Arial"/>
        <family val="2"/>
      </rPr>
      <t xml:space="preserve">Die </t>
    </r>
    <r>
      <rPr>
        <b/>
        <sz val="8"/>
        <color indexed="8"/>
        <rFont val="Arial"/>
        <family val="2"/>
      </rPr>
      <t>Berechnungen mit dem Programm</t>
    </r>
    <r>
      <rPr>
        <sz val="8"/>
        <color indexed="8"/>
        <rFont val="Arial"/>
        <family val="2"/>
      </rPr>
      <t xml:space="preserve"> gelten im Sinne des BGH-Urteils vom 04.07.2013 (AZ.: VII ZR249/12) </t>
    </r>
    <r>
      <rPr>
        <b/>
        <sz val="8"/>
        <color indexed="8"/>
        <rFont val="Arial"/>
        <family val="2"/>
      </rPr>
      <t>nur dann,</t>
    </r>
  </si>
  <si>
    <t xml:space="preserve">wenn der Marktwert für die Wiederbeschaffung des in Art und Güte vergleichbaren Artikels </t>
  </si>
  <si>
    <t>nichts anderes zulässt.</t>
  </si>
  <si>
    <t>Alle Abweichungen vom realen Marktwert, falls und soweit dieser denn zu ermitteln sein sollte, entsprechen Schätzungen,</t>
  </si>
  <si>
    <t>die mit dem vorliegenden Programm weitestgehend plausibel und wissenschaftlich belastbar vorgenommen werden.</t>
  </si>
  <si>
    <t>Eingaben in die Felder wie folgt:</t>
  </si>
  <si>
    <t xml:space="preserve">Alle gelben Felder sind Eingabefelder. </t>
  </si>
  <si>
    <t xml:space="preserve"> Benötigt wird zusätzlich die "Abschreibungstabelle für Textilien und Leder", die von den Sachverständigen </t>
  </si>
  <si>
    <t>des Textilreinigerhandwerks erstellt und gepflegt wird (siehe Downloads).</t>
  </si>
  <si>
    <t>1.) Aus der Abschreibungstabelle ist die durchschnittliche Lebenserwartung der entsprechenden Textilie zu entnehmen</t>
  </si>
  <si>
    <t>und in der Zeiteinheit "Monate" einzutragen.</t>
  </si>
  <si>
    <t>2.) Gemäß der textlichen Ausführungen zur vorgenannten Abschreibungstabelle ist die Zuordnung des Erhaltungszustandes</t>
  </si>
  <si>
    <t>zu ermitteln.</t>
  </si>
  <si>
    <t>3.) Datum der Anschaffung, Datum der Abgabe zur Reinigung und Datum der Entschädigungszahlung sind</t>
  </si>
  <si>
    <t>in die entsprechenden gelben Felder eintragen. Letzteres wird für die Berechnung der Verbraucherpreisentwicklung benötigt.</t>
  </si>
  <si>
    <t xml:space="preserve">4.) Weiter unten können nun die Berechnungsergebnisse abgelesen werden, wobei die in der rechten Spalte dargelegten </t>
  </si>
  <si>
    <t>Bedingungen zu beachten sind.</t>
  </si>
  <si>
    <t xml:space="preserve">Das Programm berechnet den Wiederbeschaffungswert nach den Regeln, die  </t>
  </si>
  <si>
    <t>von den über den DTV organisierten Sachverständigen für das Textilreinigerhandwerk</t>
  </si>
  <si>
    <t>erstellt und in der „Abschreibungstabelle für Textilien und Leder“ dargestellt sind.</t>
  </si>
  <si>
    <t>Beweiswürdigung bei der Verwendung des Programms an einigen Fallbeispielen</t>
  </si>
  <si>
    <t>Die im Grunde sehr einfache Anwendung des Programms hängt auch davon ab, in welcher Qualität der</t>
  </si>
  <si>
    <t xml:space="preserve">Anspruchsteller seinen Nachweispflichten nachkommt. Die weitergehende Erklärung hierzu findet sich in den </t>
  </si>
  <si>
    <t>nachfolgenden Beispielen:</t>
  </si>
  <si>
    <t>Fall 1)</t>
  </si>
  <si>
    <t xml:space="preserve">Folgende Nachweis liegen vor: </t>
  </si>
  <si>
    <r>
      <rPr>
        <sz val="8"/>
        <color indexed="8"/>
        <rFont val="Arial"/>
        <family val="2"/>
      </rPr>
      <t xml:space="preserve">Qualifizierter </t>
    </r>
    <r>
      <rPr>
        <b/>
        <sz val="8"/>
        <color indexed="8"/>
        <rFont val="Arial"/>
        <family val="2"/>
      </rPr>
      <t>Anschaffungsbeleg</t>
    </r>
    <r>
      <rPr>
        <sz val="8"/>
        <color indexed="8"/>
        <rFont val="Arial"/>
        <family val="2"/>
      </rPr>
      <t xml:space="preserve"> bzw. Anschaffungsrechnung des zu ersetzenden Artikels</t>
    </r>
  </si>
  <si>
    <t>und ein seriöser Nachweis über den aktuellen Neupreis dieses Artikels.</t>
  </si>
  <si>
    <t>Lösung:</t>
  </si>
  <si>
    <t xml:space="preserve">Die Verbraucherpreisentwicklung ist damit berücksichtigt und braucht nicht zusätzlich </t>
  </si>
  <si>
    <t xml:space="preserve">berechnet werden. Der aktuelle Neupreis kann dabei sowohl über als auch unter dem damaligen </t>
  </si>
  <si>
    <t>Anschaffungspreis liegen.</t>
  </si>
  <si>
    <r>
      <rPr>
        <sz val="8"/>
        <color indexed="8"/>
        <rFont val="Arial"/>
        <family val="2"/>
      </rPr>
      <t xml:space="preserve">Der </t>
    </r>
    <r>
      <rPr>
        <b/>
        <sz val="8"/>
        <color indexed="8"/>
        <rFont val="Arial"/>
        <family val="2"/>
      </rPr>
      <t>Wiederbeschaffungswert</t>
    </r>
    <r>
      <rPr>
        <sz val="8"/>
        <color indexed="8"/>
        <rFont val="Arial"/>
        <family val="2"/>
      </rPr>
      <t xml:space="preserve"> wird dann der </t>
    </r>
    <r>
      <rPr>
        <b/>
        <sz val="8"/>
        <color indexed="8"/>
        <rFont val="Arial"/>
        <family val="2"/>
      </rPr>
      <t>Zeile "ohne Berechnung der Verbraucherpreisentwicklung",</t>
    </r>
  </si>
  <si>
    <t>aber unter Berücksichtigung des Erhaltungszustandes abgelesen.</t>
  </si>
  <si>
    <t>Fall 2)</t>
  </si>
  <si>
    <r>
      <rPr>
        <sz val="8"/>
        <color indexed="8"/>
        <rFont val="Arial"/>
        <family val="2"/>
      </rPr>
      <t xml:space="preserve">Qualifizierter Anschaffungsbeleg bzw. </t>
    </r>
    <r>
      <rPr>
        <b/>
        <sz val="8"/>
        <color indexed="8"/>
        <rFont val="Arial"/>
        <family val="2"/>
      </rPr>
      <t>Anschaffungsrechnung</t>
    </r>
    <r>
      <rPr>
        <sz val="8"/>
        <color indexed="8"/>
        <rFont val="Arial"/>
        <family val="2"/>
      </rPr>
      <t xml:space="preserve"> des zu ersetzenden Artikels</t>
    </r>
  </si>
  <si>
    <r>
      <rPr>
        <b/>
        <sz val="8"/>
        <color indexed="8"/>
        <rFont val="Arial"/>
        <family val="2"/>
      </rPr>
      <t>und sonst nichts</t>
    </r>
    <r>
      <rPr>
        <sz val="8"/>
        <color indexed="8"/>
        <rFont val="Arial"/>
        <family val="2"/>
      </rPr>
      <t xml:space="preserve">. Der </t>
    </r>
    <r>
      <rPr>
        <b/>
        <sz val="8"/>
        <color indexed="8"/>
        <rFont val="Arial"/>
        <family val="2"/>
      </rPr>
      <t>aktuelle Neupreis</t>
    </r>
    <r>
      <rPr>
        <sz val="8"/>
        <color indexed="8"/>
        <rFont val="Arial"/>
        <family val="2"/>
      </rPr>
      <t xml:space="preserve"> lässt sich auch </t>
    </r>
    <r>
      <rPr>
        <b/>
        <sz val="8"/>
        <color indexed="8"/>
        <rFont val="Arial"/>
        <family val="2"/>
      </rPr>
      <t>am Markt nicht</t>
    </r>
    <r>
      <rPr>
        <sz val="8"/>
        <color indexed="8"/>
        <rFont val="Arial"/>
        <family val="2"/>
      </rPr>
      <t xml:space="preserve"> ermitteln.</t>
    </r>
  </si>
  <si>
    <t>Der fiktive Neupreis muss über die Indizes-Angaben zur Verbraucherpreisentwicklung des</t>
  </si>
  <si>
    <t xml:space="preserve">Statistischen Bundesamtes berechnet werden. </t>
  </si>
  <si>
    <t>Dieses erledigt das Programm mit jeder Eingabe automatisch.</t>
  </si>
  <si>
    <r>
      <rPr>
        <sz val="8"/>
        <color indexed="8"/>
        <rFont val="Arial"/>
        <family val="2"/>
      </rPr>
      <t>Der Wiederbeschaffungswert wird dann der Zeile "</t>
    </r>
    <r>
      <rPr>
        <b/>
        <sz val="8"/>
        <color indexed="8"/>
        <rFont val="Arial"/>
        <family val="2"/>
      </rPr>
      <t>mit Berechnung der Verbraucherpreisentwicklung",</t>
    </r>
  </si>
  <si>
    <t>Fall 3)</t>
  </si>
  <si>
    <t xml:space="preserve">Folgende Situation liegt vor: </t>
  </si>
  <si>
    <r>
      <rPr>
        <sz val="8"/>
        <color indexed="8"/>
        <rFont val="Arial"/>
        <family val="2"/>
      </rPr>
      <t xml:space="preserve">Es gibt </t>
    </r>
    <r>
      <rPr>
        <b/>
        <sz val="8"/>
        <color indexed="8"/>
        <rFont val="Arial"/>
        <family val="2"/>
      </rPr>
      <t xml:space="preserve">keine qualifizierten Belege </t>
    </r>
    <r>
      <rPr>
        <sz val="8"/>
        <color indexed="8"/>
        <rFont val="Arial"/>
        <family val="2"/>
      </rPr>
      <t xml:space="preserve">zur Anschaffung. </t>
    </r>
    <r>
      <rPr>
        <b/>
        <sz val="8"/>
        <color indexed="8"/>
        <rFont val="Arial"/>
        <family val="2"/>
      </rPr>
      <t xml:space="preserve">Alleine eine Erklärung </t>
    </r>
    <r>
      <rPr>
        <sz val="8"/>
        <color indexed="8"/>
        <rFont val="Arial"/>
        <family val="2"/>
      </rPr>
      <t xml:space="preserve">des Anspruchstellers </t>
    </r>
  </si>
  <si>
    <t>zum Anschaffungszeitpunkt, Anschaffungspreis und Anschaffungsort liegt vor.</t>
  </si>
  <si>
    <t xml:space="preserve">Die Schadenshöhe ist damit vom Anspruchsteller nicht vollumfänglich bewiesen. </t>
  </si>
  <si>
    <t>Dass es für Privatpersonen keine gesetzliche Rechnungslegungspflicht gibt, entlastet den Anspruchsteller</t>
  </si>
  <si>
    <t>nicht von seiner Beweispflicht im Schadensfall. Erfahrungsgemäß weichen unbelegte Behauptungen der</t>
  </si>
  <si>
    <t>Anspruchsteller zum Anschaffungswert von zu ersetzenden Artikeln oft von den tatsächlichen Ursprungswerten ab.</t>
  </si>
  <si>
    <t>Deshalb erfordert diese vage Beweislage nicht die Berücksichtigung der Verbraucherpreisentwicklung.</t>
  </si>
  <si>
    <t xml:space="preserve">Bei fehlender Plausibilität der Behauptungen des Anspruchstellers kann die Wiederbeschaffungswertermittlung auch </t>
  </si>
  <si>
    <t>auf der Basis eigener Ermittlungen des Schuldners erfolgen, die abweichend von den nicht plausiblen Angaben</t>
  </si>
  <si>
    <t xml:space="preserve"> des Anspruchstellers sind.</t>
  </si>
  <si>
    <r>
      <rPr>
        <sz val="8"/>
        <color indexed="8"/>
        <rFont val="Arial"/>
        <family val="2"/>
      </rPr>
      <t>Der Wiederbeschaffungswert wird dann der Zeile</t>
    </r>
    <r>
      <rPr>
        <b/>
        <sz val="8"/>
        <color indexed="8"/>
        <rFont val="Arial"/>
        <family val="2"/>
      </rPr>
      <t xml:space="preserve"> "ohne  Berechnung der Verbraucherpreisentwicklung"</t>
    </r>
  </si>
  <si>
    <t>in Abhängigkeit vom Erhaltungszustand abgelesen werden.</t>
  </si>
  <si>
    <t>Basis: Jahresdurchschnitt 2020 = 100, Stand: 12.05.2023</t>
  </si>
  <si>
    <t>Version: 202305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</si>
</sst>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#,##0.00&quot; € &quot;;\-#,##0.00&quot; € &quot;;\-#&quot; € &quot;;@\ "/>
    <numFmt numFmtId="166" formatCode="0.000%"/>
    <numFmt numFmtId="167" formatCode="0\ %"/>
    <numFmt numFmtId="168" formatCode="0.00\ %"/>
    <numFmt numFmtId="169" formatCode="_-* #,##0.00&quot; €&quot;_-;\-* #,##0.00&quot; €&quot;_-;_-* \-??&quot; €&quot;_-;_-@_-"/>
    <numFmt numFmtId="170" formatCode="0.0%"/>
    <numFmt numFmtId="171" formatCode="0.0"/>
  </numFmts>
  <fonts count="64">
    <font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25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8"/>
      <color indexed="14"/>
      <name val="Arial"/>
      <family val="2"/>
    </font>
    <font>
      <sz val="7"/>
      <color indexed="55"/>
      <name val="Arial"/>
      <family val="2"/>
    </font>
    <font>
      <u val="single"/>
      <sz val="10"/>
      <color indexed="12"/>
      <name val="Arial"/>
      <family val="2"/>
    </font>
    <font>
      <sz val="8"/>
      <color indexed="55"/>
      <name val="Arial"/>
      <family val="2"/>
    </font>
    <font>
      <b/>
      <sz val="7"/>
      <color indexed="8"/>
      <name val="Arial"/>
      <family val="2"/>
    </font>
    <font>
      <b/>
      <sz val="7"/>
      <color indexed="14"/>
      <name val="Arial"/>
      <family val="2"/>
    </font>
    <font>
      <sz val="7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Border="0" applyProtection="0">
      <alignment/>
    </xf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0" fontId="17" fillId="0" borderId="0" applyBorder="0" applyProtection="0">
      <alignment/>
    </xf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167" fontId="0" fillId="0" borderId="0" applyBorder="0" applyProtection="0">
      <alignment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2">
    <xf numFmtId="0" fontId="0" fillId="0" borderId="0" xfId="0" applyAlignment="1">
      <alignment/>
    </xf>
    <xf numFmtId="0" fontId="2" fillId="0" borderId="0" xfId="46" applyNumberFormat="1" applyFont="1" applyFill="1" applyBorder="1" applyAlignment="1" applyProtection="1">
      <alignment/>
      <protection/>
    </xf>
    <xf numFmtId="0" fontId="3" fillId="0" borderId="0" xfId="46" applyNumberFormat="1" applyFont="1" applyFill="1" applyBorder="1" applyAlignment="1" applyProtection="1">
      <alignment/>
      <protection/>
    </xf>
    <xf numFmtId="0" fontId="4" fillId="33" borderId="10" xfId="46" applyNumberFormat="1" applyFont="1" applyFill="1" applyBorder="1" applyAlignment="1" applyProtection="1">
      <alignment/>
      <protection/>
    </xf>
    <xf numFmtId="0" fontId="4" fillId="33" borderId="11" xfId="46" applyNumberFormat="1" applyFont="1" applyFill="1" applyBorder="1" applyAlignment="1" applyProtection="1">
      <alignment/>
      <protection/>
    </xf>
    <xf numFmtId="0" fontId="5" fillId="33" borderId="12" xfId="46" applyNumberFormat="1" applyFont="1" applyFill="1" applyBorder="1" applyAlignment="1" applyProtection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7" fillId="0" borderId="0" xfId="46" applyNumberFormat="1" applyFont="1" applyFill="1" applyBorder="1" applyAlignment="1" applyProtection="1">
      <alignment/>
      <protection/>
    </xf>
    <xf numFmtId="0" fontId="8" fillId="34" borderId="13" xfId="46" applyNumberFormat="1" applyFont="1" applyFill="1" applyBorder="1" applyAlignment="1" applyProtection="1">
      <alignment/>
      <protection/>
    </xf>
    <xf numFmtId="0" fontId="8" fillId="34" borderId="0" xfId="46" applyNumberFormat="1" applyFont="1" applyFill="1" applyBorder="1" applyAlignment="1" applyProtection="1">
      <alignment/>
      <protection/>
    </xf>
    <xf numFmtId="0" fontId="9" fillId="35" borderId="14" xfId="46" applyNumberFormat="1" applyFont="1" applyFill="1" applyBorder="1" applyAlignment="1" applyProtection="1">
      <alignment/>
      <protection/>
    </xf>
    <xf numFmtId="0" fontId="8" fillId="35" borderId="0" xfId="46" applyNumberFormat="1" applyFont="1" applyFill="1" applyBorder="1" applyAlignment="1" applyProtection="1">
      <alignment/>
      <protection/>
    </xf>
    <xf numFmtId="0" fontId="5" fillId="0" borderId="15" xfId="46" applyNumberFormat="1" applyFont="1" applyFill="1" applyBorder="1" applyAlignment="1" applyProtection="1">
      <alignment/>
      <protection/>
    </xf>
    <xf numFmtId="0" fontId="8" fillId="0" borderId="0" xfId="46" applyNumberFormat="1" applyFont="1" applyFill="1" applyBorder="1" applyAlignment="1" applyProtection="1">
      <alignment/>
      <protection/>
    </xf>
    <xf numFmtId="0" fontId="8" fillId="36" borderId="14" xfId="46" applyNumberFormat="1" applyFont="1" applyFill="1" applyBorder="1" applyAlignment="1" applyProtection="1">
      <alignment/>
      <protection/>
    </xf>
    <xf numFmtId="0" fontId="2" fillId="36" borderId="16" xfId="46" applyNumberFormat="1" applyFont="1" applyFill="1" applyBorder="1" applyAlignment="1" applyProtection="1">
      <alignment/>
      <protection/>
    </xf>
    <xf numFmtId="0" fontId="2" fillId="0" borderId="14" xfId="46" applyNumberFormat="1" applyFont="1" applyFill="1" applyBorder="1" applyAlignment="1" applyProtection="1">
      <alignment/>
      <protection/>
    </xf>
    <xf numFmtId="0" fontId="2" fillId="0" borderId="16" xfId="46" applyNumberFormat="1" applyFont="1" applyFill="1" applyBorder="1" applyAlignment="1" applyProtection="1">
      <alignment/>
      <protection/>
    </xf>
    <xf numFmtId="0" fontId="2" fillId="0" borderId="16" xfId="46" applyNumberFormat="1" applyFont="1" applyFill="1" applyBorder="1" applyAlignment="1" applyProtection="1">
      <alignment horizontal="left"/>
      <protection/>
    </xf>
    <xf numFmtId="0" fontId="3" fillId="0" borderId="17" xfId="46" applyNumberFormat="1" applyFont="1" applyFill="1" applyBorder="1" applyAlignment="1" applyProtection="1">
      <alignment/>
      <protection/>
    </xf>
    <xf numFmtId="0" fontId="2" fillId="0" borderId="18" xfId="46" applyNumberFormat="1" applyFont="1" applyFill="1" applyBorder="1" applyAlignment="1" applyProtection="1">
      <alignment/>
      <protection/>
    </xf>
    <xf numFmtId="0" fontId="2" fillId="0" borderId="19" xfId="46" applyNumberFormat="1" applyFont="1" applyFill="1" applyBorder="1" applyAlignment="1" applyProtection="1">
      <alignment horizontal="right"/>
      <protection/>
    </xf>
    <xf numFmtId="0" fontId="2" fillId="35" borderId="14" xfId="46" applyNumberFormat="1" applyFont="1" applyFill="1" applyBorder="1" applyAlignment="1" applyProtection="1">
      <alignment/>
      <protection locked="0"/>
    </xf>
    <xf numFmtId="0" fontId="2" fillId="35" borderId="0" xfId="46" applyNumberFormat="1" applyFont="1" applyFill="1" applyBorder="1" applyAlignment="1" applyProtection="1">
      <alignment/>
      <protection locked="0"/>
    </xf>
    <xf numFmtId="0" fontId="2" fillId="35" borderId="0" xfId="46" applyNumberFormat="1" applyFont="1" applyFill="1" applyBorder="1" applyAlignment="1" applyProtection="1">
      <alignment horizontal="left"/>
      <protection locked="0"/>
    </xf>
    <xf numFmtId="0" fontId="3" fillId="35" borderId="12" xfId="46" applyNumberFormat="1" applyFont="1" applyFill="1" applyBorder="1" applyAlignment="1" applyProtection="1">
      <alignment/>
      <protection locked="0"/>
    </xf>
    <xf numFmtId="0" fontId="0" fillId="0" borderId="13" xfId="0" applyNumberFormat="1" applyFill="1" applyBorder="1" applyAlignment="1">
      <alignment/>
    </xf>
    <xf numFmtId="0" fontId="3" fillId="33" borderId="14" xfId="46" applyNumberFormat="1" applyFont="1" applyFill="1" applyBorder="1" applyAlignment="1" applyProtection="1">
      <alignment horizontal="right"/>
      <protection/>
    </xf>
    <xf numFmtId="0" fontId="9" fillId="36" borderId="15" xfId="46" applyNumberFormat="1" applyFont="1" applyFill="1" applyBorder="1" applyAlignment="1" applyProtection="1">
      <alignment horizontal="center"/>
      <protection/>
    </xf>
    <xf numFmtId="0" fontId="2" fillId="0" borderId="10" xfId="46" applyNumberFormat="1" applyFont="1" applyFill="1" applyBorder="1" applyAlignment="1" applyProtection="1">
      <alignment/>
      <protection/>
    </xf>
    <xf numFmtId="0" fontId="2" fillId="0" borderId="11" xfId="46" applyNumberFormat="1" applyFont="1" applyFill="1" applyBorder="1" applyAlignment="1" applyProtection="1">
      <alignment/>
      <protection/>
    </xf>
    <xf numFmtId="164" fontId="2" fillId="35" borderId="20" xfId="46" applyNumberFormat="1" applyFont="1" applyFill="1" applyBorder="1" applyAlignment="1" applyProtection="1">
      <alignment horizontal="center"/>
      <protection locked="0"/>
    </xf>
    <xf numFmtId="0" fontId="10" fillId="0" borderId="15" xfId="46" applyNumberFormat="1" applyFont="1" applyFill="1" applyBorder="1" applyAlignment="1" applyProtection="1">
      <alignment/>
      <protection/>
    </xf>
    <xf numFmtId="0" fontId="2" fillId="0" borderId="21" xfId="46" applyNumberFormat="1" applyFont="1" applyFill="1" applyBorder="1" applyAlignment="1" applyProtection="1">
      <alignment horizontal="left"/>
      <protection/>
    </xf>
    <xf numFmtId="0" fontId="2" fillId="0" borderId="22" xfId="46" applyNumberFormat="1" applyFont="1" applyFill="1" applyBorder="1" applyAlignment="1" applyProtection="1">
      <alignment/>
      <protection/>
    </xf>
    <xf numFmtId="14" fontId="2" fillId="35" borderId="15" xfId="46" applyNumberFormat="1" applyFont="1" applyFill="1" applyBorder="1" applyAlignment="1" applyProtection="1">
      <alignment horizontal="center"/>
      <protection locked="0"/>
    </xf>
    <xf numFmtId="0" fontId="10" fillId="0" borderId="23" xfId="46" applyNumberFormat="1" applyFont="1" applyFill="1" applyBorder="1" applyAlignment="1" applyProtection="1">
      <alignment/>
      <protection/>
    </xf>
    <xf numFmtId="0" fontId="9" fillId="0" borderId="21" xfId="46" applyNumberFormat="1" applyFont="1" applyFill="1" applyBorder="1" applyAlignment="1" applyProtection="1">
      <alignment/>
      <protection/>
    </xf>
    <xf numFmtId="14" fontId="2" fillId="35" borderId="14" xfId="46" applyNumberFormat="1" applyFont="1" applyFill="1" applyBorder="1" applyAlignment="1" applyProtection="1">
      <alignment horizontal="center"/>
      <protection locked="0"/>
    </xf>
    <xf numFmtId="0" fontId="2" fillId="35" borderId="15" xfId="46" applyNumberFormat="1" applyFont="1" applyFill="1" applyBorder="1" applyAlignment="1" applyProtection="1">
      <alignment horizontal="center"/>
      <protection locked="0"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2" fillId="0" borderId="14" xfId="46" applyNumberFormat="1" applyFont="1" applyFill="1" applyBorder="1" applyAlignment="1" applyProtection="1">
      <alignment/>
      <protection/>
    </xf>
    <xf numFmtId="0" fontId="2" fillId="0" borderId="24" xfId="46" applyNumberFormat="1" applyFont="1" applyFill="1" applyBorder="1" applyAlignment="1" applyProtection="1">
      <alignment/>
      <protection/>
    </xf>
    <xf numFmtId="0" fontId="3" fillId="0" borderId="14" xfId="46" applyNumberFormat="1" applyFont="1" applyFill="1" applyBorder="1" applyAlignment="1" applyProtection="1">
      <alignment/>
      <protection/>
    </xf>
    <xf numFmtId="0" fontId="13" fillId="0" borderId="24" xfId="46" applyNumberFormat="1" applyFont="1" applyFill="1" applyBorder="1" applyAlignment="1" applyProtection="1">
      <alignment/>
      <protection/>
    </xf>
    <xf numFmtId="0" fontId="5" fillId="0" borderId="15" xfId="46" applyNumberFormat="1" applyFont="1" applyFill="1" applyBorder="1" applyAlignment="1" applyProtection="1">
      <alignment horizontal="center"/>
      <protection/>
    </xf>
    <xf numFmtId="0" fontId="3" fillId="0" borderId="25" xfId="46" applyNumberFormat="1" applyFont="1" applyFill="1" applyBorder="1" applyAlignment="1" applyProtection="1">
      <alignment/>
      <protection/>
    </xf>
    <xf numFmtId="0" fontId="8" fillId="37" borderId="10" xfId="46" applyNumberFormat="1" applyFont="1" applyFill="1" applyBorder="1" applyAlignment="1" applyProtection="1">
      <alignment/>
      <protection/>
    </xf>
    <xf numFmtId="0" fontId="8" fillId="37" borderId="16" xfId="46" applyNumberFormat="1" applyFont="1" applyFill="1" applyBorder="1" applyAlignment="1" applyProtection="1">
      <alignment/>
      <protection/>
    </xf>
    <xf numFmtId="0" fontId="8" fillId="37" borderId="17" xfId="46" applyNumberFormat="1" applyFont="1" applyFill="1" applyBorder="1" applyAlignment="1" applyProtection="1">
      <alignment/>
      <protection/>
    </xf>
    <xf numFmtId="0" fontId="11" fillId="38" borderId="14" xfId="0" applyNumberFormat="1" applyFont="1" applyFill="1" applyBorder="1" applyAlignment="1" applyProtection="1">
      <alignment/>
      <protection/>
    </xf>
    <xf numFmtId="0" fontId="3" fillId="38" borderId="16" xfId="46" applyNumberFormat="1" applyFont="1" applyFill="1" applyBorder="1" applyAlignment="1" applyProtection="1">
      <alignment/>
      <protection/>
    </xf>
    <xf numFmtId="0" fontId="0" fillId="38" borderId="16" xfId="0" applyNumberFormat="1" applyFill="1" applyBorder="1" applyAlignment="1" applyProtection="1">
      <alignment/>
      <protection/>
    </xf>
    <xf numFmtId="0" fontId="3" fillId="38" borderId="17" xfId="46" applyNumberFormat="1" applyFont="1" applyFill="1" applyBorder="1" applyAlignment="1" applyProtection="1">
      <alignment/>
      <protection/>
    </xf>
    <xf numFmtId="0" fontId="14" fillId="33" borderId="10" xfId="46" applyNumberFormat="1" applyFont="1" applyFill="1" applyBorder="1" applyAlignment="1" applyProtection="1">
      <alignment/>
      <protection/>
    </xf>
    <xf numFmtId="0" fontId="14" fillId="33" borderId="0" xfId="46" applyNumberFormat="1" applyFont="1" applyFill="1" applyBorder="1" applyAlignment="1" applyProtection="1">
      <alignment/>
      <protection/>
    </xf>
    <xf numFmtId="0" fontId="11" fillId="33" borderId="23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23" xfId="46" applyNumberFormat="1" applyFont="1" applyFill="1" applyBorder="1" applyAlignment="1" applyProtection="1">
      <alignment/>
      <protection/>
    </xf>
    <xf numFmtId="0" fontId="7" fillId="0" borderId="14" xfId="46" applyNumberFormat="1" applyFont="1" applyFill="1" applyBorder="1" applyAlignment="1" applyProtection="1">
      <alignment/>
      <protection/>
    </xf>
    <xf numFmtId="0" fontId="5" fillId="0" borderId="16" xfId="46" applyNumberFormat="1" applyFont="1" applyFill="1" applyBorder="1" applyAlignment="1" applyProtection="1">
      <alignment/>
      <protection/>
    </xf>
    <xf numFmtId="0" fontId="3" fillId="0" borderId="16" xfId="46" applyNumberFormat="1" applyFont="1" applyFill="1" applyBorder="1" applyAlignment="1" applyProtection="1">
      <alignment horizontal="right"/>
      <protection/>
    </xf>
    <xf numFmtId="0" fontId="3" fillId="0" borderId="17" xfId="46" applyNumberFormat="1" applyFont="1" applyFill="1" applyBorder="1" applyAlignment="1" applyProtection="1">
      <alignment horizontal="left"/>
      <protection/>
    </xf>
    <xf numFmtId="0" fontId="3" fillId="0" borderId="14" xfId="46" applyNumberFormat="1" applyFont="1" applyFill="1" applyBorder="1" applyAlignment="1" applyProtection="1">
      <alignment horizontal="right"/>
      <protection/>
    </xf>
    <xf numFmtId="0" fontId="3" fillId="0" borderId="10" xfId="46" applyNumberFormat="1" applyFont="1" applyFill="1" applyBorder="1" applyAlignment="1" applyProtection="1">
      <alignment/>
      <protection/>
    </xf>
    <xf numFmtId="0" fontId="3" fillId="0" borderId="12" xfId="46" applyNumberFormat="1" applyFont="1" applyFill="1" applyBorder="1" applyAlignment="1" applyProtection="1">
      <alignment horizontal="center"/>
      <protection/>
    </xf>
    <xf numFmtId="0" fontId="5" fillId="0" borderId="0" xfId="46" applyNumberFormat="1" applyFont="1" applyFill="1" applyBorder="1" applyAlignment="1" applyProtection="1">
      <alignment/>
      <protection/>
    </xf>
    <xf numFmtId="165" fontId="3" fillId="0" borderId="0" xfId="60" applyNumberFormat="1" applyFont="1" applyFill="1" applyBorder="1" applyAlignment="1" applyProtection="1">
      <alignment/>
      <protection/>
    </xf>
    <xf numFmtId="0" fontId="5" fillId="0" borderId="23" xfId="46" applyNumberFormat="1" applyFont="1" applyFill="1" applyBorder="1" applyAlignment="1" applyProtection="1">
      <alignment/>
      <protection/>
    </xf>
    <xf numFmtId="0" fontId="3" fillId="0" borderId="26" xfId="46" applyNumberFormat="1" applyFont="1" applyFill="1" applyBorder="1" applyAlignment="1" applyProtection="1">
      <alignment/>
      <protection/>
    </xf>
    <xf numFmtId="0" fontId="3" fillId="0" borderId="24" xfId="46" applyNumberFormat="1" applyFont="1" applyFill="1" applyBorder="1" applyAlignment="1" applyProtection="1">
      <alignment/>
      <protection/>
    </xf>
    <xf numFmtId="0" fontId="3" fillId="0" borderId="27" xfId="46" applyNumberFormat="1" applyFont="1" applyFill="1" applyBorder="1" applyAlignment="1" applyProtection="1">
      <alignment horizontal="center"/>
      <protection/>
    </xf>
    <xf numFmtId="0" fontId="15" fillId="0" borderId="0" xfId="46" applyNumberFormat="1" applyFont="1" applyFill="1" applyBorder="1" applyAlignment="1" applyProtection="1">
      <alignment/>
      <protection/>
    </xf>
    <xf numFmtId="0" fontId="6" fillId="0" borderId="14" xfId="46" applyNumberFormat="1" applyFont="1" applyFill="1" applyBorder="1" applyAlignment="1" applyProtection="1">
      <alignment/>
      <protection/>
    </xf>
    <xf numFmtId="0" fontId="6" fillId="0" borderId="16" xfId="46" applyNumberFormat="1" applyFont="1" applyFill="1" applyBorder="1" applyAlignment="1" applyProtection="1">
      <alignment/>
      <protection/>
    </xf>
    <xf numFmtId="0" fontId="9" fillId="0" borderId="17" xfId="46" applyNumberFormat="1" applyFont="1" applyFill="1" applyBorder="1" applyAlignment="1" applyProtection="1">
      <alignment/>
      <protection/>
    </xf>
    <xf numFmtId="0" fontId="5" fillId="0" borderId="14" xfId="46" applyNumberFormat="1" applyFont="1" applyFill="1" applyBorder="1" applyAlignment="1" applyProtection="1">
      <alignment/>
      <protection/>
    </xf>
    <xf numFmtId="0" fontId="3" fillId="0" borderId="16" xfId="46" applyNumberFormat="1" applyFont="1" applyFill="1" applyBorder="1" applyAlignment="1" applyProtection="1">
      <alignment/>
      <protection/>
    </xf>
    <xf numFmtId="0" fontId="3" fillId="0" borderId="15" xfId="46" applyNumberFormat="1" applyFont="1" applyFill="1" applyBorder="1" applyAlignment="1" applyProtection="1">
      <alignment horizontal="center"/>
      <protection/>
    </xf>
    <xf numFmtId="0" fontId="3" fillId="0" borderId="17" xfId="46" applyNumberFormat="1" applyFont="1" applyFill="1" applyBorder="1" applyAlignment="1" applyProtection="1">
      <alignment horizontal="center"/>
      <protection/>
    </xf>
    <xf numFmtId="0" fontId="16" fillId="0" borderId="14" xfId="46" applyNumberFormat="1" applyFont="1" applyFill="1" applyBorder="1" applyAlignment="1" applyProtection="1">
      <alignment/>
      <protection/>
    </xf>
    <xf numFmtId="0" fontId="18" fillId="0" borderId="16" xfId="49" applyNumberFormat="1" applyFont="1" applyFill="1" applyBorder="1" applyAlignment="1" applyProtection="1">
      <alignment horizontal="left"/>
      <protection/>
    </xf>
    <xf numFmtId="0" fontId="18" fillId="0" borderId="17" xfId="46" applyNumberFormat="1" applyFont="1" applyFill="1" applyBorder="1" applyAlignment="1" applyProtection="1">
      <alignment horizontal="left"/>
      <protection/>
    </xf>
    <xf numFmtId="0" fontId="3" fillId="0" borderId="14" xfId="46" applyNumberFormat="1" applyFont="1" applyFill="1" applyBorder="1" applyAlignment="1" applyProtection="1">
      <alignment horizontal="center"/>
      <protection/>
    </xf>
    <xf numFmtId="14" fontId="3" fillId="0" borderId="17" xfId="46" applyNumberFormat="1" applyFont="1" applyFill="1" applyBorder="1" applyAlignment="1" applyProtection="1">
      <alignment horizontal="center"/>
      <protection/>
    </xf>
    <xf numFmtId="166" fontId="3" fillId="0" borderId="14" xfId="46" applyNumberFormat="1" applyFont="1" applyFill="1" applyBorder="1" applyAlignment="1" applyProtection="1">
      <alignment horizontal="center"/>
      <protection/>
    </xf>
    <xf numFmtId="166" fontId="3" fillId="0" borderId="15" xfId="46" applyNumberFormat="1" applyFont="1" applyFill="1" applyBorder="1" applyAlignment="1" applyProtection="1">
      <alignment horizontal="center"/>
      <protection/>
    </xf>
    <xf numFmtId="166" fontId="3" fillId="0" borderId="15" xfId="52" applyNumberFormat="1" applyFont="1" applyFill="1" applyBorder="1" applyAlignment="1" applyProtection="1">
      <alignment horizontal="center"/>
      <protection/>
    </xf>
    <xf numFmtId="0" fontId="10" fillId="0" borderId="14" xfId="46" applyNumberFormat="1" applyFont="1" applyFill="1" applyBorder="1" applyAlignment="1" applyProtection="1">
      <alignment horizontal="left"/>
      <protection/>
    </xf>
    <xf numFmtId="168" fontId="6" fillId="0" borderId="17" xfId="46" applyNumberFormat="1" applyFont="1" applyFill="1" applyBorder="1" applyAlignment="1" applyProtection="1">
      <alignment horizontal="center"/>
      <protection/>
    </xf>
    <xf numFmtId="0" fontId="3" fillId="33" borderId="16" xfId="46" applyNumberFormat="1" applyFont="1" applyFill="1" applyBorder="1" applyAlignment="1" applyProtection="1">
      <alignment/>
      <protection/>
    </xf>
    <xf numFmtId="0" fontId="9" fillId="33" borderId="16" xfId="0" applyNumberFormat="1" applyFont="1" applyFill="1" applyBorder="1" applyAlignment="1" applyProtection="1">
      <alignment/>
      <protection/>
    </xf>
    <xf numFmtId="164" fontId="5" fillId="33" borderId="16" xfId="46" applyNumberFormat="1" applyFont="1" applyFill="1" applyBorder="1" applyAlignment="1" applyProtection="1">
      <alignment horizontal="right"/>
      <protection/>
    </xf>
    <xf numFmtId="169" fontId="9" fillId="33" borderId="15" xfId="60" applyNumberFormat="1" applyFont="1" applyFill="1" applyBorder="1" applyProtection="1">
      <alignment/>
      <protection/>
    </xf>
    <xf numFmtId="0" fontId="5" fillId="0" borderId="10" xfId="46" applyNumberFormat="1" applyFont="1" applyFill="1" applyBorder="1" applyAlignment="1" applyProtection="1">
      <alignment/>
      <protection/>
    </xf>
    <xf numFmtId="0" fontId="3" fillId="0" borderId="11" xfId="46" applyNumberFormat="1" applyFont="1" applyFill="1" applyBorder="1" applyAlignment="1" applyProtection="1">
      <alignment/>
      <protection/>
    </xf>
    <xf numFmtId="170" fontId="3" fillId="0" borderId="16" xfId="46" applyNumberFormat="1" applyFont="1" applyFill="1" applyBorder="1" applyAlignment="1" applyProtection="1">
      <alignment horizontal="center"/>
      <protection/>
    </xf>
    <xf numFmtId="170" fontId="3" fillId="0" borderId="16" xfId="52" applyNumberFormat="1" applyFont="1" applyFill="1" applyBorder="1" applyAlignment="1" applyProtection="1">
      <alignment horizontal="center"/>
      <protection/>
    </xf>
    <xf numFmtId="170" fontId="3" fillId="0" borderId="17" xfId="52" applyNumberFormat="1" applyFont="1" applyFill="1" applyBorder="1" applyAlignment="1" applyProtection="1">
      <alignment horizontal="center"/>
      <protection/>
    </xf>
    <xf numFmtId="0" fontId="14" fillId="36" borderId="14" xfId="46" applyNumberFormat="1" applyFont="1" applyFill="1" applyBorder="1" applyAlignment="1" applyProtection="1">
      <alignment/>
      <protection/>
    </xf>
    <xf numFmtId="0" fontId="0" fillId="36" borderId="17" xfId="46" applyNumberFormat="1" applyFont="1" applyFill="1" applyBorder="1" applyAlignment="1" applyProtection="1">
      <alignment/>
      <protection/>
    </xf>
    <xf numFmtId="170" fontId="3" fillId="0" borderId="24" xfId="46" applyNumberFormat="1" applyFont="1" applyFill="1" applyBorder="1" applyAlignment="1" applyProtection="1">
      <alignment horizontal="center"/>
      <protection/>
    </xf>
    <xf numFmtId="170" fontId="3" fillId="0" borderId="24" xfId="52" applyNumberFormat="1" applyFont="1" applyFill="1" applyBorder="1" applyAlignment="1" applyProtection="1">
      <alignment horizontal="center"/>
      <protection/>
    </xf>
    <xf numFmtId="170" fontId="3" fillId="0" borderId="27" xfId="52" applyNumberFormat="1" applyFont="1" applyFill="1" applyBorder="1" applyAlignment="1" applyProtection="1">
      <alignment horizontal="center"/>
      <protection/>
    </xf>
    <xf numFmtId="0" fontId="7" fillId="33" borderId="15" xfId="46" applyNumberFormat="1" applyFont="1" applyFill="1" applyBorder="1" applyAlignment="1" applyProtection="1">
      <alignment/>
      <protection/>
    </xf>
    <xf numFmtId="0" fontId="2" fillId="33" borderId="17" xfId="46" applyNumberFormat="1" applyFont="1" applyFill="1" applyBorder="1" applyAlignment="1" applyProtection="1">
      <alignment/>
      <protection/>
    </xf>
    <xf numFmtId="0" fontId="3" fillId="33" borderId="17" xfId="46" applyNumberFormat="1" applyFont="1" applyFill="1" applyBorder="1" applyAlignment="1" applyProtection="1">
      <alignment horizontal="center"/>
      <protection/>
    </xf>
    <xf numFmtId="0" fontId="3" fillId="33" borderId="15" xfId="46" applyNumberFormat="1" applyFont="1" applyFill="1" applyBorder="1" applyAlignment="1" applyProtection="1">
      <alignment horizontal="center"/>
      <protection/>
    </xf>
    <xf numFmtId="0" fontId="5" fillId="33" borderId="16" xfId="46" applyNumberFormat="1" applyFont="1" applyFill="1" applyBorder="1" applyAlignment="1" applyProtection="1">
      <alignment/>
      <protection/>
    </xf>
    <xf numFmtId="0" fontId="3" fillId="33" borderId="17" xfId="46" applyNumberFormat="1" applyFont="1" applyFill="1" applyBorder="1" applyAlignment="1" applyProtection="1">
      <alignment/>
      <protection/>
    </xf>
    <xf numFmtId="0" fontId="7" fillId="33" borderId="20" xfId="46" applyNumberFormat="1" applyFont="1" applyFill="1" applyBorder="1" applyAlignment="1" applyProtection="1">
      <alignment/>
      <protection/>
    </xf>
    <xf numFmtId="166" fontId="2" fillId="0" borderId="15" xfId="52" applyNumberFormat="1" applyFont="1" applyFill="1" applyBorder="1" applyAlignment="1" applyProtection="1">
      <alignment horizontal="center"/>
      <protection/>
    </xf>
    <xf numFmtId="166" fontId="2" fillId="0" borderId="15" xfId="46" applyNumberFormat="1" applyFont="1" applyFill="1" applyBorder="1" applyAlignment="1" applyProtection="1">
      <alignment horizontal="center"/>
      <protection/>
    </xf>
    <xf numFmtId="0" fontId="10" fillId="0" borderId="0" xfId="46" applyNumberFormat="1" applyFont="1" applyFill="1" applyBorder="1" applyAlignment="1" applyProtection="1">
      <alignment/>
      <protection/>
    </xf>
    <xf numFmtId="0" fontId="2" fillId="0" borderId="23" xfId="46" applyNumberFormat="1" applyFont="1" applyFill="1" applyBorder="1" applyAlignment="1" applyProtection="1">
      <alignment/>
      <protection/>
    </xf>
    <xf numFmtId="0" fontId="19" fillId="0" borderId="28" xfId="46" applyNumberFormat="1" applyFont="1" applyFill="1" applyBorder="1" applyAlignment="1" applyProtection="1">
      <alignment/>
      <protection/>
    </xf>
    <xf numFmtId="0" fontId="2" fillId="0" borderId="17" xfId="46" applyNumberFormat="1" applyFont="1" applyFill="1" applyBorder="1" applyAlignment="1" applyProtection="1">
      <alignment/>
      <protection/>
    </xf>
    <xf numFmtId="164" fontId="2" fillId="0" borderId="15" xfId="46" applyNumberFormat="1" applyFont="1" applyFill="1" applyBorder="1" applyAlignment="1" applyProtection="1">
      <alignment horizontal="center"/>
      <protection/>
    </xf>
    <xf numFmtId="0" fontId="19" fillId="0" borderId="25" xfId="46" applyNumberFormat="1" applyFont="1" applyFill="1" applyBorder="1" applyAlignment="1" applyProtection="1">
      <alignment/>
      <protection/>
    </xf>
    <xf numFmtId="0" fontId="2" fillId="0" borderId="15" xfId="46" applyNumberFormat="1" applyFont="1" applyFill="1" applyBorder="1" applyAlignment="1" applyProtection="1">
      <alignment/>
      <protection/>
    </xf>
    <xf numFmtId="0" fontId="20" fillId="0" borderId="15" xfId="46" applyNumberFormat="1" applyFont="1" applyFill="1" applyBorder="1" applyAlignment="1" applyProtection="1">
      <alignment horizontal="center"/>
      <protection/>
    </xf>
    <xf numFmtId="0" fontId="10" fillId="0" borderId="13" xfId="46" applyNumberFormat="1" applyFont="1" applyFill="1" applyBorder="1" applyAlignment="1" applyProtection="1">
      <alignment/>
      <protection/>
    </xf>
    <xf numFmtId="0" fontId="19" fillId="0" borderId="14" xfId="46" applyNumberFormat="1" applyFont="1" applyFill="1" applyBorder="1" applyAlignment="1" applyProtection="1">
      <alignment/>
      <protection/>
    </xf>
    <xf numFmtId="0" fontId="20" fillId="0" borderId="16" xfId="46" applyNumberFormat="1" applyFont="1" applyFill="1" applyBorder="1" applyAlignment="1" applyProtection="1">
      <alignment horizontal="center"/>
      <protection/>
    </xf>
    <xf numFmtId="0" fontId="10" fillId="0" borderId="16" xfId="46" applyNumberFormat="1" applyFont="1" applyFill="1" applyBorder="1" applyAlignment="1" applyProtection="1">
      <alignment/>
      <protection/>
    </xf>
    <xf numFmtId="0" fontId="7" fillId="33" borderId="29" xfId="46" applyNumberFormat="1" applyFont="1" applyFill="1" applyBorder="1" applyAlignment="1" applyProtection="1">
      <alignment/>
      <protection/>
    </xf>
    <xf numFmtId="0" fontId="10" fillId="0" borderId="11" xfId="46" applyNumberFormat="1" applyFont="1" applyFill="1" applyBorder="1" applyAlignment="1" applyProtection="1">
      <alignment/>
      <protection/>
    </xf>
    <xf numFmtId="0" fontId="10" fillId="0" borderId="12" xfId="46" applyNumberFormat="1" applyFont="1" applyFill="1" applyBorder="1" applyAlignment="1" applyProtection="1">
      <alignment/>
      <protection/>
    </xf>
    <xf numFmtId="0" fontId="19" fillId="0" borderId="30" xfId="46" applyNumberFormat="1" applyFont="1" applyFill="1" applyBorder="1" applyAlignment="1" applyProtection="1">
      <alignment/>
      <protection/>
    </xf>
    <xf numFmtId="0" fontId="19" fillId="0" borderId="31" xfId="46" applyNumberFormat="1" applyFont="1" applyFill="1" applyBorder="1" applyAlignment="1" applyProtection="1">
      <alignment/>
      <protection/>
    </xf>
    <xf numFmtId="0" fontId="20" fillId="0" borderId="25" xfId="46" applyNumberFormat="1" applyFont="1" applyFill="1" applyBorder="1" applyAlignment="1" applyProtection="1">
      <alignment horizontal="center"/>
      <protection/>
    </xf>
    <xf numFmtId="0" fontId="10" fillId="0" borderId="24" xfId="46" applyNumberFormat="1" applyFont="1" applyFill="1" applyBorder="1" applyAlignment="1" applyProtection="1">
      <alignment/>
      <protection/>
    </xf>
    <xf numFmtId="0" fontId="10" fillId="0" borderId="27" xfId="46" applyNumberFormat="1" applyFont="1" applyFill="1" applyBorder="1" applyAlignment="1" applyProtection="1">
      <alignment/>
      <protection/>
    </xf>
    <xf numFmtId="0" fontId="21" fillId="0" borderId="16" xfId="46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/>
      <protection/>
    </xf>
    <xf numFmtId="0" fontId="10" fillId="36" borderId="0" xfId="0" applyNumberFormat="1" applyFont="1" applyFill="1" applyBorder="1" applyAlignment="1" applyProtection="1">
      <alignment/>
      <protection/>
    </xf>
    <xf numFmtId="0" fontId="22" fillId="36" borderId="12" xfId="49" applyNumberFormat="1" applyFont="1" applyFill="1" applyBorder="1" applyAlignment="1" applyProtection="1">
      <alignment horizontal="center"/>
      <protection/>
    </xf>
    <xf numFmtId="0" fontId="23" fillId="33" borderId="0" xfId="49" applyNumberFormat="1" applyFont="1" applyFill="1" applyBorder="1" applyAlignment="1" applyProtection="1">
      <alignment horizontal="left"/>
      <protection/>
    </xf>
    <xf numFmtId="0" fontId="22" fillId="0" borderId="0" xfId="49" applyNumberFormat="1" applyFont="1" applyFill="1" applyBorder="1" applyAlignment="1" applyProtection="1">
      <alignment horizontal="left"/>
      <protection/>
    </xf>
    <xf numFmtId="0" fontId="3" fillId="0" borderId="12" xfId="46" applyNumberFormat="1" applyFont="1" applyFill="1" applyBorder="1" applyAlignment="1" applyProtection="1">
      <alignment/>
      <protection/>
    </xf>
    <xf numFmtId="0" fontId="10" fillId="0" borderId="13" xfId="49" applyNumberFormat="1" applyFont="1" applyFill="1" applyBorder="1" applyAlignment="1" applyProtection="1">
      <alignment/>
      <protection/>
    </xf>
    <xf numFmtId="0" fontId="24" fillId="0" borderId="0" xfId="49" applyNumberFormat="1" applyFont="1" applyFill="1" applyBorder="1" applyAlignment="1" applyProtection="1">
      <alignment/>
      <protection/>
    </xf>
    <xf numFmtId="0" fontId="22" fillId="0" borderId="23" xfId="49" applyNumberFormat="1" applyFont="1" applyFill="1" applyBorder="1" applyAlignment="1" applyProtection="1">
      <alignment horizontal="center"/>
      <protection/>
    </xf>
    <xf numFmtId="0" fontId="10" fillId="0" borderId="26" xfId="49" applyNumberFormat="1" applyFont="1" applyFill="1" applyBorder="1" applyAlignment="1" applyProtection="1">
      <alignment/>
      <protection/>
    </xf>
    <xf numFmtId="0" fontId="24" fillId="0" borderId="24" xfId="49" applyNumberFormat="1" applyFont="1" applyFill="1" applyBorder="1" applyAlignment="1" applyProtection="1">
      <alignment/>
      <protection/>
    </xf>
    <xf numFmtId="0" fontId="25" fillId="0" borderId="27" xfId="49" applyNumberFormat="1" applyFont="1" applyFill="1" applyBorder="1" applyAlignment="1" applyProtection="1">
      <alignment horizontal="center"/>
      <protection/>
    </xf>
    <xf numFmtId="0" fontId="5" fillId="0" borderId="25" xfId="46" applyNumberFormat="1" applyFont="1" applyFill="1" applyBorder="1" applyAlignment="1" applyProtection="1">
      <alignment horizontal="center"/>
      <protection/>
    </xf>
    <xf numFmtId="0" fontId="5" fillId="0" borderId="27" xfId="46" applyNumberFormat="1" applyFont="1" applyFill="1" applyBorder="1" applyAlignment="1" applyProtection="1">
      <alignment horizontal="center"/>
      <protection/>
    </xf>
    <xf numFmtId="0" fontId="3" fillId="0" borderId="0" xfId="49" applyNumberFormat="1" applyFont="1" applyFill="1" applyBorder="1" applyAlignment="1" applyProtection="1">
      <alignment horizontal="left"/>
      <protection/>
    </xf>
    <xf numFmtId="14" fontId="3" fillId="0" borderId="15" xfId="46" applyNumberFormat="1" applyFont="1" applyFill="1" applyBorder="1" applyAlignment="1" applyProtection="1">
      <alignment horizontal="center"/>
      <protection/>
    </xf>
    <xf numFmtId="171" fontId="3" fillId="0" borderId="15" xfId="46" applyNumberFormat="1" applyFont="1" applyFill="1" applyBorder="1" applyAlignment="1" applyProtection="1">
      <alignment horizontal="center"/>
      <protection/>
    </xf>
    <xf numFmtId="0" fontId="26" fillId="0" borderId="0" xfId="49" applyNumberFormat="1" applyFont="1" applyFill="1" applyBorder="1" applyAlignment="1" applyProtection="1">
      <alignment/>
      <protection/>
    </xf>
    <xf numFmtId="14" fontId="3" fillId="0" borderId="13" xfId="46" applyNumberFormat="1" applyFont="1" applyFill="1" applyBorder="1" applyAlignment="1" applyProtection="1">
      <alignment horizontal="center"/>
      <protection/>
    </xf>
    <xf numFmtId="171" fontId="3" fillId="0" borderId="0" xfId="46" applyNumberFormat="1" applyFont="1" applyFill="1" applyBorder="1" applyAlignment="1" applyProtection="1">
      <alignment horizontal="center"/>
      <protection/>
    </xf>
    <xf numFmtId="0" fontId="3" fillId="0" borderId="23" xfId="46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4" fontId="3" fillId="0" borderId="26" xfId="46" applyNumberFormat="1" applyFont="1" applyFill="1" applyBorder="1" applyAlignment="1" applyProtection="1">
      <alignment horizontal="center"/>
      <protection/>
    </xf>
    <xf numFmtId="171" fontId="3" fillId="0" borderId="24" xfId="46" applyNumberFormat="1" applyFont="1" applyFill="1" applyBorder="1" applyAlignment="1" applyProtection="1">
      <alignment horizontal="center"/>
      <protection/>
    </xf>
    <xf numFmtId="0" fontId="3" fillId="0" borderId="27" xfId="46" applyNumberFormat="1" applyFont="1" applyFill="1" applyBorder="1" applyAlignment="1" applyProtection="1">
      <alignment/>
      <protection/>
    </xf>
    <xf numFmtId="0" fontId="27" fillId="0" borderId="0" xfId="0" applyNumberFormat="1" applyFont="1" applyBorder="1" applyAlignment="1">
      <alignment/>
    </xf>
    <xf numFmtId="0" fontId="13" fillId="0" borderId="0" xfId="46" applyNumberFormat="1" applyFont="1" applyFill="1" applyBorder="1" applyAlignment="1" applyProtection="1">
      <alignment horizontal="center"/>
      <protection/>
    </xf>
    <xf numFmtId="14" fontId="3" fillId="0" borderId="0" xfId="46" applyNumberFormat="1" applyFont="1" applyFill="1" applyBorder="1" applyAlignment="1" applyProtection="1">
      <alignment horizontal="center"/>
      <protection/>
    </xf>
    <xf numFmtId="0" fontId="5" fillId="0" borderId="0" xfId="46" applyNumberFormat="1" applyFont="1" applyFill="1" applyBorder="1" applyAlignment="1" applyProtection="1">
      <alignment horizontal="left"/>
      <protection/>
    </xf>
    <xf numFmtId="171" fontId="5" fillId="0" borderId="0" xfId="46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9" fillId="0" borderId="0" xfId="4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7" fillId="0" borderId="0" xfId="49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46" applyNumberFormat="1" applyFont="1" applyFill="1" applyBorder="1" applyAlignment="1" applyProtection="1">
      <alignment horizontal="left"/>
      <protection/>
    </xf>
    <xf numFmtId="171" fontId="3" fillId="0" borderId="28" xfId="46" applyNumberFormat="1" applyFont="1" applyFill="1" applyBorder="1" applyAlignment="1" applyProtection="1">
      <alignment horizontal="center"/>
      <protection/>
    </xf>
    <xf numFmtId="0" fontId="3" fillId="0" borderId="20" xfId="46" applyNumberFormat="1" applyFont="1" applyFill="1" applyBorder="1" applyAlignment="1" applyProtection="1">
      <alignment horizontal="center"/>
      <protection/>
    </xf>
    <xf numFmtId="0" fontId="3" fillId="0" borderId="32" xfId="46" applyNumberFormat="1" applyFont="1" applyFill="1" applyBorder="1" applyAlignment="1" applyProtection="1">
      <alignment horizontal="center"/>
      <protection/>
    </xf>
    <xf numFmtId="0" fontId="6" fillId="0" borderId="15" xfId="46" applyNumberFormat="1" applyFont="1" applyFill="1" applyBorder="1" applyAlignment="1" applyProtection="1">
      <alignment horizontal="center" wrapText="1"/>
      <protection/>
    </xf>
    <xf numFmtId="0" fontId="9" fillId="0" borderId="15" xfId="46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BE9"/>
      <rgbColor rgb="00FF0000"/>
      <rgbColor rgb="0000FF00"/>
      <rgbColor rgb="000000FF"/>
      <rgbColor rgb="00FFFF00"/>
      <rgbColor rgb="00F50057"/>
      <rgbColor rgb="0000FFFF"/>
      <rgbColor rgb="00800000"/>
      <rgbColor rgb="00008000"/>
      <rgbColor rgb="00000080"/>
      <rgbColor rgb="00808000"/>
      <rgbColor rgb="00800080"/>
      <rgbColor rgb="00008080"/>
      <rgbColor rgb="00BDBDBD"/>
      <rgbColor rgb="00808080"/>
      <rgbColor rgb="009999FF"/>
      <rgbColor rgb="00E91E63"/>
      <rgbColor rgb="00FFFFCC"/>
      <rgbColor rgb="00CCFFFF"/>
      <rgbColor rgb="00660066"/>
      <rgbColor rgb="00FF8080"/>
      <rgbColor rgb="000066CC"/>
      <rgbColor rgb="00D7CC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BCAAA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statis.de/DE/Themen/Wirtschaft/Preise/Verbraucherpreisindex/Publikationen/Downloads-Verbraucherpreise/verbraucherpreisindex-lange-reihen-pdf-5611103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7"/>
  <sheetViews>
    <sheetView tabSelected="1" zoomScale="106" zoomScaleNormal="106" zoomScalePageLayoutView="0" workbookViewId="0" topLeftCell="A1">
      <selection activeCell="B34" sqref="B34"/>
    </sheetView>
  </sheetViews>
  <sheetFormatPr defaultColWidth="10.50390625" defaultRowHeight="14.25"/>
  <cols>
    <col min="1" max="1" width="10.875" style="1" customWidth="1"/>
    <col min="2" max="2" width="10.50390625" style="1" customWidth="1"/>
    <col min="3" max="3" width="12.25390625" style="1" customWidth="1"/>
    <col min="4" max="4" width="12.00390625" style="1" customWidth="1"/>
    <col min="5" max="5" width="12.75390625" style="1" customWidth="1"/>
    <col min="6" max="6" width="12.875" style="1" customWidth="1"/>
    <col min="7" max="7" width="12.00390625" style="2" customWidth="1"/>
    <col min="8" max="8" width="9.25390625" style="1" customWidth="1"/>
    <col min="9" max="64" width="10.50390625" style="1" customWidth="1"/>
  </cols>
  <sheetData>
    <row r="1" spans="1:7" s="6" customFormat="1" ht="18">
      <c r="A1" s="3" t="s">
        <v>0</v>
      </c>
      <c r="B1" s="4"/>
      <c r="C1" s="4"/>
      <c r="D1" s="4"/>
      <c r="E1" s="4"/>
      <c r="F1" s="4"/>
      <c r="G1" s="5"/>
    </row>
    <row r="2" spans="1:7" s="7" customFormat="1" ht="25.5" customHeight="1">
      <c r="A2" s="180" t="s">
        <v>1</v>
      </c>
      <c r="B2" s="180"/>
      <c r="C2" s="180"/>
      <c r="D2" s="180"/>
      <c r="E2" s="180"/>
      <c r="F2" s="180"/>
      <c r="G2" s="180"/>
    </row>
    <row r="3" spans="1:7" s="13" customFormat="1" ht="15.75">
      <c r="A3" s="8" t="s">
        <v>2</v>
      </c>
      <c r="B3" s="9"/>
      <c r="C3" s="9"/>
      <c r="D3" s="10" t="s">
        <v>3</v>
      </c>
      <c r="E3" s="11"/>
      <c r="F3" s="11"/>
      <c r="G3" s="12"/>
    </row>
    <row r="4" spans="1:10" s="7" customFormat="1" ht="15.75">
      <c r="A4" s="14" t="s">
        <v>4</v>
      </c>
      <c r="B4" s="15"/>
      <c r="C4" s="16"/>
      <c r="D4" s="17"/>
      <c r="E4" s="17"/>
      <c r="F4" s="18"/>
      <c r="G4" s="19"/>
      <c r="H4" s="1"/>
      <c r="I4" s="1"/>
      <c r="J4" s="1"/>
    </row>
    <row r="5" spans="1:10" s="7" customFormat="1" ht="12.75">
      <c r="A5" s="20" t="s">
        <v>5</v>
      </c>
      <c r="B5" s="21"/>
      <c r="C5" s="22"/>
      <c r="D5" s="23"/>
      <c r="E5" s="23"/>
      <c r="F5" s="24"/>
      <c r="G5" s="25"/>
      <c r="H5" s="1"/>
      <c r="I5" s="1"/>
      <c r="J5" s="1"/>
    </row>
    <row r="6" spans="1:10" s="7" customFormat="1" ht="14.25">
      <c r="A6" s="26"/>
      <c r="B6" s="27" t="s">
        <v>6</v>
      </c>
      <c r="C6" s="28" t="s">
        <v>7</v>
      </c>
      <c r="D6" s="29" t="s">
        <v>8</v>
      </c>
      <c r="E6" s="30"/>
      <c r="F6" s="31">
        <v>775</v>
      </c>
      <c r="G6" s="32"/>
      <c r="I6" s="1"/>
      <c r="J6" s="1"/>
    </row>
    <row r="7" spans="1:10" s="7" customFormat="1" ht="12.75">
      <c r="A7" s="33" t="s">
        <v>9</v>
      </c>
      <c r="B7" s="34"/>
      <c r="C7" s="35">
        <v>44743</v>
      </c>
      <c r="D7" s="16" t="s">
        <v>10</v>
      </c>
      <c r="E7" s="17"/>
      <c r="F7" s="35">
        <v>44442</v>
      </c>
      <c r="G7" s="36"/>
      <c r="I7" s="1"/>
      <c r="J7" s="1"/>
    </row>
    <row r="8" spans="1:10" s="7" customFormat="1" ht="23.25" customHeight="1">
      <c r="A8" s="37" t="s">
        <v>11</v>
      </c>
      <c r="B8" s="34"/>
      <c r="C8" s="38">
        <v>45033</v>
      </c>
      <c r="D8" s="181" t="s">
        <v>12</v>
      </c>
      <c r="E8" s="181"/>
      <c r="F8" s="39">
        <v>72</v>
      </c>
      <c r="G8" s="40" t="str">
        <f>IF(F8&lt;24,"Achtung!","  ")</f>
        <v>  </v>
      </c>
      <c r="I8" s="1"/>
      <c r="J8" s="1"/>
    </row>
    <row r="9" spans="1:10" s="7" customFormat="1" ht="12.75">
      <c r="A9" s="41" t="str">
        <f>IF(OR(C8&lt;C7,C7&lt;F7),"Datumseingaben unplausibel!","  ")</f>
        <v>  </v>
      </c>
      <c r="B9" s="17"/>
      <c r="C9" s="42"/>
      <c r="D9" s="43" t="s">
        <v>13</v>
      </c>
      <c r="E9" s="44"/>
      <c r="F9" s="45">
        <f>F8/12</f>
        <v>6</v>
      </c>
      <c r="G9" s="46"/>
      <c r="H9" s="1"/>
      <c r="I9" s="1"/>
      <c r="J9" s="1"/>
    </row>
    <row r="10" spans="1:7" s="13" customFormat="1" ht="15.75">
      <c r="A10" s="47" t="s">
        <v>14</v>
      </c>
      <c r="B10" s="48"/>
      <c r="C10" s="49"/>
      <c r="D10" s="50" t="str">
        <f>IF(F8&lt;24,"Achtung - Lebenserw. in Monaten eingeben!","  ")</f>
        <v>  </v>
      </c>
      <c r="E10" s="51"/>
      <c r="F10" s="52"/>
      <c r="G10" s="53"/>
    </row>
    <row r="11" spans="1:7" s="13" customFormat="1" ht="15.75">
      <c r="A11" s="54" t="s">
        <v>15</v>
      </c>
      <c r="B11" s="55"/>
      <c r="C11" s="55"/>
      <c r="D11" s="56"/>
      <c r="E11" s="2"/>
      <c r="F11" s="57"/>
      <c r="G11" s="58"/>
    </row>
    <row r="12" spans="1:7" s="13" customFormat="1" ht="15.75">
      <c r="A12" s="59" t="s">
        <v>16</v>
      </c>
      <c r="B12" s="17"/>
      <c r="C12" s="60"/>
      <c r="D12" s="61" t="s">
        <v>17</v>
      </c>
      <c r="E12" s="62">
        <f>VLOOKUP(F7,A34:B44,2,TRUE)</f>
        <v>102.4</v>
      </c>
      <c r="F12" s="63" t="s">
        <v>18</v>
      </c>
      <c r="G12" s="62">
        <f>VLOOKUP(C8,A34:B44,2,TRUE)</f>
        <v>116.6</v>
      </c>
    </row>
    <row r="13" spans="1:7" s="66" customFormat="1" ht="11.25">
      <c r="A13" s="64" t="s">
        <v>19</v>
      </c>
      <c r="B13" s="2"/>
      <c r="C13" s="65">
        <f>F8</f>
        <v>72</v>
      </c>
      <c r="D13" s="66" t="s">
        <v>20</v>
      </c>
      <c r="E13" s="2"/>
      <c r="F13" s="67"/>
      <c r="G13" s="68"/>
    </row>
    <row r="14" spans="1:64" ht="14.25">
      <c r="A14" s="69" t="s">
        <v>21</v>
      </c>
      <c r="B14" s="70"/>
      <c r="C14" s="71">
        <f>INT((C7-F7)/30)</f>
        <v>10</v>
      </c>
      <c r="D14" s="72" t="str">
        <f>IF(C14&lt;C13,IF(F7&gt;C7,"unlogisches Anschaffungsdatum","  "),"Alter höher als Lebenserwartung")</f>
        <v>  </v>
      </c>
      <c r="E14" s="2"/>
      <c r="F14" s="2"/>
      <c r="G14" s="58" t="s">
        <v>22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4.25">
      <c r="A15" s="73" t="s">
        <v>23</v>
      </c>
      <c r="B15" s="74"/>
      <c r="C15" s="75"/>
      <c r="D15" s="76" t="s">
        <v>24</v>
      </c>
      <c r="E15" s="77"/>
      <c r="F15" s="78"/>
      <c r="G15" s="7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4.25">
      <c r="A16" s="80" t="s">
        <v>25</v>
      </c>
      <c r="B16" s="81">
        <f>DAY(F7)</f>
        <v>3</v>
      </c>
      <c r="C16" s="82">
        <f>MONTH(F7)</f>
        <v>9</v>
      </c>
      <c r="D16" s="43" t="s">
        <v>26</v>
      </c>
      <c r="E16" s="83" t="s">
        <v>27</v>
      </c>
      <c r="F16" s="83" t="s">
        <v>28</v>
      </c>
      <c r="G16" s="7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4.25">
      <c r="A17" s="43" t="s">
        <v>29</v>
      </c>
      <c r="B17" s="77"/>
      <c r="C17" s="84">
        <f>F7-B16+1</f>
        <v>44440</v>
      </c>
      <c r="D17" s="70"/>
      <c r="E17" s="85">
        <f>1-C14/C13</f>
        <v>0.8611111111111112</v>
      </c>
      <c r="F17" s="86">
        <f>IF(E17&gt;0.9,0.9,(IF(E17&lt;0.2,0.2,E17)))</f>
        <v>0.8611111111111112</v>
      </c>
      <c r="G17" s="8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4.25">
      <c r="A18" s="88" t="s">
        <v>30</v>
      </c>
      <c r="B18" s="77"/>
      <c r="C18" s="89">
        <f>(G12-E12)/100</f>
        <v>0.14199999999999988</v>
      </c>
      <c r="D18" s="90"/>
      <c r="E18" s="91"/>
      <c r="F18" s="92" t="s">
        <v>31</v>
      </c>
      <c r="G18" s="93">
        <f>F6*(1+C18)</f>
        <v>885.05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4.25">
      <c r="A19" s="94"/>
      <c r="B19" s="95"/>
      <c r="C19" s="77"/>
      <c r="D19" s="77"/>
      <c r="E19" s="96"/>
      <c r="F19" s="97"/>
      <c r="G19" s="9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>
      <c r="A20" s="99" t="s">
        <v>32</v>
      </c>
      <c r="B20" s="100"/>
      <c r="C20" s="70"/>
      <c r="D20" s="70"/>
      <c r="E20" s="101"/>
      <c r="F20" s="102"/>
      <c r="G20" s="10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4.25">
      <c r="A21" s="104" t="s">
        <v>33</v>
      </c>
      <c r="B21" s="105" t="s">
        <v>34</v>
      </c>
      <c r="C21" s="106" t="s">
        <v>35</v>
      </c>
      <c r="D21" s="107" t="s">
        <v>36</v>
      </c>
      <c r="E21" s="107" t="s">
        <v>37</v>
      </c>
      <c r="F21" s="108" t="s">
        <v>38</v>
      </c>
      <c r="G21" s="10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7" ht="14.25">
      <c r="A22" s="110" t="s">
        <v>39</v>
      </c>
      <c r="B22" s="17" t="s">
        <v>40</v>
      </c>
      <c r="C22" s="111">
        <f>IF(F17&gt;0.2,F17,0.2)</f>
        <v>0.8611111111111112</v>
      </c>
      <c r="D22" s="112">
        <f>IF(C22-0.1&gt;0.1,C22-0.1,0.1)</f>
        <v>0.7611111111111112</v>
      </c>
      <c r="E22" s="112">
        <f>IF((F17-0.1)/2&gt;0,(F17-0.1)/2,0)</f>
        <v>0.3805555555555556</v>
      </c>
      <c r="F22" s="113" t="s">
        <v>41</v>
      </c>
      <c r="G22" s="114"/>
    </row>
    <row r="23" spans="1:8" s="1" customFormat="1" ht="12.75">
      <c r="A23" s="115" t="s">
        <v>42</v>
      </c>
      <c r="B23" s="116" t="s">
        <v>43</v>
      </c>
      <c r="C23" s="117">
        <f>C22*F6</f>
        <v>667.3611111111112</v>
      </c>
      <c r="D23" s="117">
        <f>D22*F6</f>
        <v>589.8611111111112</v>
      </c>
      <c r="E23" s="117">
        <f>E22*F6</f>
        <v>294.9305555555556</v>
      </c>
      <c r="F23" s="113" t="s">
        <v>44</v>
      </c>
      <c r="G23" s="114"/>
      <c r="H23" s="2"/>
    </row>
    <row r="24" spans="1:7" ht="14.25">
      <c r="A24" s="118" t="s">
        <v>45</v>
      </c>
      <c r="B24" s="119" t="s">
        <v>46</v>
      </c>
      <c r="C24" s="120" t="str">
        <f>IF(E17&gt;0.9,"Marktwertabzug",IF(E17&lt;0.2,"Sockelwert","  "))</f>
        <v>  </v>
      </c>
      <c r="D24" s="120" t="str">
        <f>C24</f>
        <v>  </v>
      </c>
      <c r="E24" s="120" t="str">
        <f>C24</f>
        <v>  </v>
      </c>
      <c r="F24" s="121" t="s">
        <v>47</v>
      </c>
      <c r="G24" s="114"/>
    </row>
    <row r="25" spans="1:7" ht="8.25" customHeight="1">
      <c r="A25" s="122"/>
      <c r="B25" s="17"/>
      <c r="C25" s="123"/>
      <c r="D25" s="123"/>
      <c r="E25" s="123"/>
      <c r="F25" s="124"/>
      <c r="G25" s="116"/>
    </row>
    <row r="26" spans="1:7" ht="14.25">
      <c r="A26" s="125" t="s">
        <v>48</v>
      </c>
      <c r="B26" s="119" t="s">
        <v>40</v>
      </c>
      <c r="C26" s="111">
        <f>IF(F17&gt;0.2,F17,0.2)</f>
        <v>0.8611111111111112</v>
      </c>
      <c r="D26" s="112">
        <f>IF(C22-0.1&gt;0.1,C22-0.1,0.1)</f>
        <v>0.7611111111111112</v>
      </c>
      <c r="E26" s="112">
        <f>IF((F17-0.1)/2&gt;0,(F17-0.1)/2,0)</f>
        <v>0.3805555555555556</v>
      </c>
      <c r="F26" s="126" t="s">
        <v>49</v>
      </c>
      <c r="G26" s="127"/>
    </row>
    <row r="27" spans="1:7" ht="14.25">
      <c r="A27" s="128" t="s">
        <v>42</v>
      </c>
      <c r="B27" s="119" t="s">
        <v>43</v>
      </c>
      <c r="C27" s="117">
        <f>F17*G18</f>
        <v>762.1263888888889</v>
      </c>
      <c r="D27" s="117">
        <f>D22*G18</f>
        <v>673.6213888888889</v>
      </c>
      <c r="E27" s="117">
        <f>E22*G18</f>
        <v>336.81069444444444</v>
      </c>
      <c r="F27" s="113" t="s">
        <v>50</v>
      </c>
      <c r="G27" s="36"/>
    </row>
    <row r="28" spans="1:7" ht="14.25">
      <c r="A28" s="129" t="s">
        <v>45</v>
      </c>
      <c r="B28" s="119" t="s">
        <v>46</v>
      </c>
      <c r="C28" s="130" t="str">
        <f>IF(E17&gt;0.9,"Marktwertabzug",IF(E17&lt;0.2,"Sockelwert","  "))</f>
        <v>  </v>
      </c>
      <c r="D28" s="130" t="str">
        <f>C28</f>
        <v>  </v>
      </c>
      <c r="E28" s="130" t="str">
        <f>C28</f>
        <v>  </v>
      </c>
      <c r="F28" s="131"/>
      <c r="G28" s="132"/>
    </row>
    <row r="29" spans="1:7" ht="14.25">
      <c r="A29" s="69" t="s">
        <v>51</v>
      </c>
      <c r="B29" s="17"/>
      <c r="C29" s="133"/>
      <c r="D29" s="133"/>
      <c r="E29" s="133"/>
      <c r="F29" s="17"/>
      <c r="G29" s="116"/>
    </row>
    <row r="30" spans="1:64" ht="14.25">
      <c r="A30" s="134" t="s">
        <v>52</v>
      </c>
      <c r="B30" s="135"/>
      <c r="C30" s="136"/>
      <c r="D30" s="137" t="s">
        <v>53</v>
      </c>
      <c r="E30" s="138"/>
      <c r="F30" s="2"/>
      <c r="G30" s="1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4.25">
      <c r="A31" s="140" t="s">
        <v>54</v>
      </c>
      <c r="B31" s="141"/>
      <c r="C31" s="142"/>
      <c r="D31" s="2" t="s">
        <v>55</v>
      </c>
      <c r="E31" s="138"/>
      <c r="F31" s="2"/>
      <c r="G31" s="5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4.25">
      <c r="A32" s="143" t="s">
        <v>131</v>
      </c>
      <c r="B32" s="144"/>
      <c r="C32" s="145"/>
      <c r="D32" s="2" t="s">
        <v>56</v>
      </c>
      <c r="E32" s="138"/>
      <c r="F32" s="2"/>
      <c r="G32" s="5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4.25">
      <c r="A33" s="146" t="s">
        <v>57</v>
      </c>
      <c r="B33" s="146" t="s">
        <v>58</v>
      </c>
      <c r="C33" s="147" t="s">
        <v>59</v>
      </c>
      <c r="D33" s="148" t="s">
        <v>60</v>
      </c>
      <c r="F33" s="2"/>
      <c r="G33" s="5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4.25">
      <c r="A34" s="149">
        <v>41365</v>
      </c>
      <c r="B34" s="150">
        <v>92.6</v>
      </c>
      <c r="C34" s="79" t="s">
        <v>61</v>
      </c>
      <c r="D34" s="2" t="s">
        <v>62</v>
      </c>
      <c r="E34" s="151" t="s">
        <v>63</v>
      </c>
      <c r="F34" s="2"/>
      <c r="G34" s="5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4.25">
      <c r="A35" s="149">
        <v>41730</v>
      </c>
      <c r="B35" s="150">
        <v>93.9</v>
      </c>
      <c r="C35" s="79" t="s">
        <v>61</v>
      </c>
      <c r="D35" s="2" t="s">
        <v>64</v>
      </c>
      <c r="E35" s="2"/>
      <c r="F35" s="2"/>
      <c r="G35" s="5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4.25">
      <c r="A36" s="149">
        <v>42095</v>
      </c>
      <c r="B36" s="150">
        <v>94.7</v>
      </c>
      <c r="C36" s="79" t="s">
        <v>61</v>
      </c>
      <c r="D36" s="2" t="s">
        <v>65</v>
      </c>
      <c r="F36" s="2"/>
      <c r="G36" s="5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4.25">
      <c r="A37" s="149">
        <v>42461</v>
      </c>
      <c r="B37" s="150">
        <v>94.6</v>
      </c>
      <c r="C37" s="79" t="s">
        <v>61</v>
      </c>
      <c r="D37" s="2"/>
      <c r="E37" s="2"/>
      <c r="F37" s="2"/>
      <c r="G37" s="5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4.25">
      <c r="A38" s="149">
        <v>42826</v>
      </c>
      <c r="B38" s="150">
        <v>96.2</v>
      </c>
      <c r="C38" s="79" t="s">
        <v>61</v>
      </c>
      <c r="D38" s="2" t="s">
        <v>66</v>
      </c>
      <c r="E38" s="2"/>
      <c r="F38" s="2"/>
      <c r="G38" s="5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4.25">
      <c r="A39" s="149">
        <v>43191</v>
      </c>
      <c r="B39" s="150">
        <v>97.5</v>
      </c>
      <c r="C39" s="79" t="s">
        <v>61</v>
      </c>
      <c r="D39" s="2" t="s">
        <v>67</v>
      </c>
      <c r="E39" s="2"/>
      <c r="F39" s="2"/>
      <c r="G39" s="5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4.25">
      <c r="A40" s="149">
        <v>43556</v>
      </c>
      <c r="B40" s="150">
        <v>99.4</v>
      </c>
      <c r="C40" s="79" t="s">
        <v>61</v>
      </c>
      <c r="D40" s="2"/>
      <c r="E40" s="2"/>
      <c r="F40" s="2"/>
      <c r="G40" s="5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4.25">
      <c r="A41" s="149">
        <v>43922</v>
      </c>
      <c r="B41" s="150">
        <v>100.4</v>
      </c>
      <c r="C41" s="79" t="s">
        <v>61</v>
      </c>
      <c r="E41" s="2"/>
      <c r="F41" s="2"/>
      <c r="G41" s="5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4.25">
      <c r="A42" s="149">
        <v>44287</v>
      </c>
      <c r="B42" s="150">
        <v>102.4</v>
      </c>
      <c r="C42" s="79" t="s">
        <v>61</v>
      </c>
      <c r="D42" s="2"/>
      <c r="E42" s="2"/>
      <c r="F42" s="2"/>
      <c r="G42" s="5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4.25">
      <c r="A43" s="149">
        <v>44652</v>
      </c>
      <c r="B43" s="177">
        <v>108.8</v>
      </c>
      <c r="C43" s="178" t="s">
        <v>61</v>
      </c>
      <c r="D43" s="2"/>
      <c r="E43" s="2"/>
      <c r="F43" s="2"/>
      <c r="G43" s="5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4.25">
      <c r="A44" s="149">
        <v>45017</v>
      </c>
      <c r="B44" s="179">
        <v>116.6</v>
      </c>
      <c r="C44" s="179" t="s">
        <v>61</v>
      </c>
      <c r="D44" s="2"/>
      <c r="E44" s="2"/>
      <c r="F44" s="2"/>
      <c r="G44" s="5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4.25">
      <c r="A45" s="152"/>
      <c r="B45" s="153"/>
      <c r="C45" s="154"/>
      <c r="D45" s="155"/>
      <c r="E45" s="2"/>
      <c r="G45" s="5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4.25">
      <c r="A46" s="156"/>
      <c r="B46" s="157"/>
      <c r="C46" s="71"/>
      <c r="D46" s="69" t="s">
        <v>68</v>
      </c>
      <c r="E46" s="70"/>
      <c r="F46" s="70"/>
      <c r="G46" s="158" t="s">
        <v>132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4.25">
      <c r="A47" s="2"/>
      <c r="B47" s="159"/>
      <c r="C47" s="160"/>
      <c r="D47" s="161"/>
      <c r="E47" s="153"/>
      <c r="F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4.25">
      <c r="A48" s="162" t="s">
        <v>69</v>
      </c>
      <c r="B48" s="153"/>
      <c r="C48" s="160"/>
      <c r="D48" s="161"/>
      <c r="E48" s="163" t="s">
        <v>70</v>
      </c>
      <c r="F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4.25">
      <c r="A49" s="164"/>
      <c r="B49" s="164"/>
      <c r="C49" s="164"/>
      <c r="D49" s="164"/>
      <c r="E49" s="164"/>
      <c r="F49" s="164"/>
      <c r="G49" s="164"/>
      <c r="H49" s="164"/>
      <c r="I49" s="16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4.25">
      <c r="A50" s="164"/>
      <c r="B50" s="164"/>
      <c r="C50" s="164"/>
      <c r="D50" s="164"/>
      <c r="E50" s="164"/>
      <c r="F50" s="164"/>
      <c r="G50" s="164"/>
      <c r="H50" s="164"/>
      <c r="I50" s="16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4.25">
      <c r="A51" s="164"/>
      <c r="B51" s="164"/>
      <c r="C51" s="164"/>
      <c r="D51" s="164"/>
      <c r="E51" s="164"/>
      <c r="F51" s="164"/>
      <c r="G51" s="164"/>
      <c r="H51" s="164"/>
      <c r="I51" s="16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4.25">
      <c r="A52" s="164"/>
      <c r="B52" s="164"/>
      <c r="C52" s="164"/>
      <c r="D52" s="164"/>
      <c r="E52" s="164"/>
      <c r="F52" s="164"/>
      <c r="G52" s="164"/>
      <c r="H52" s="164"/>
      <c r="I52" s="16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4.25">
      <c r="A53" s="164"/>
      <c r="B53" s="164"/>
      <c r="C53" s="164"/>
      <c r="D53" s="164"/>
      <c r="E53" s="164"/>
      <c r="F53" s="164"/>
      <c r="G53" s="164"/>
      <c r="H53" s="164"/>
      <c r="I53" s="16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4.25">
      <c r="A54" s="164"/>
      <c r="B54" s="164"/>
      <c r="C54" s="164"/>
      <c r="D54" s="164"/>
      <c r="E54" s="164"/>
      <c r="F54" s="164"/>
      <c r="G54" s="164"/>
      <c r="H54" s="164"/>
      <c r="I54" s="16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4.25">
      <c r="A55" s="164"/>
      <c r="B55" s="164"/>
      <c r="C55" s="164"/>
      <c r="D55" s="164"/>
      <c r="E55" s="164"/>
      <c r="F55" s="164"/>
      <c r="G55" s="164"/>
      <c r="H55" s="164"/>
      <c r="I55" s="16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4.25">
      <c r="A56" s="164"/>
      <c r="B56" s="164"/>
      <c r="C56" s="164"/>
      <c r="D56" s="164"/>
      <c r="E56" s="164"/>
      <c r="F56" s="164"/>
      <c r="G56" s="164"/>
      <c r="H56" s="164"/>
      <c r="I56" s="16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4.25">
      <c r="A57" s="164"/>
      <c r="B57" s="164"/>
      <c r="C57" s="164"/>
      <c r="D57" s="164"/>
      <c r="E57" s="164"/>
      <c r="F57" s="164"/>
      <c r="G57" s="164"/>
      <c r="H57" s="164"/>
      <c r="I57" s="16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4.25">
      <c r="A58" s="164"/>
      <c r="B58" s="164"/>
      <c r="C58" s="164"/>
      <c r="D58" s="164"/>
      <c r="E58" s="164"/>
      <c r="F58" s="164"/>
      <c r="G58" s="164"/>
      <c r="H58" s="164"/>
      <c r="I58" s="16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4.25">
      <c r="A59" s="164"/>
      <c r="B59" s="164"/>
      <c r="C59" s="164"/>
      <c r="D59" s="164"/>
      <c r="E59" s="164"/>
      <c r="F59" s="164"/>
      <c r="G59" s="164"/>
      <c r="H59" s="164"/>
      <c r="I59" s="16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4.25">
      <c r="A60" s="164"/>
      <c r="B60" s="164"/>
      <c r="C60" s="164"/>
      <c r="D60" s="164"/>
      <c r="E60" s="164"/>
      <c r="F60" s="164"/>
      <c r="G60" s="164"/>
      <c r="H60" s="164"/>
      <c r="I60" s="16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4.25">
      <c r="A61" s="164"/>
      <c r="B61" s="164"/>
      <c r="C61" s="164"/>
      <c r="D61" s="164"/>
      <c r="E61" s="164"/>
      <c r="F61" s="164"/>
      <c r="G61" s="164"/>
      <c r="H61" s="164"/>
      <c r="I61" s="16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4.25">
      <c r="A62" s="164"/>
      <c r="B62" s="164"/>
      <c r="C62" s="164"/>
      <c r="D62" s="164"/>
      <c r="E62" s="164"/>
      <c r="F62" s="164"/>
      <c r="G62" s="164"/>
      <c r="H62" s="164"/>
      <c r="I62" s="16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4.25">
      <c r="A63" s="164"/>
      <c r="B63" s="164"/>
      <c r="C63" s="164"/>
      <c r="D63" s="164"/>
      <c r="E63" s="164"/>
      <c r="F63" s="164"/>
      <c r="G63" s="164"/>
      <c r="H63" s="164"/>
      <c r="I63" s="16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4.25">
      <c r="A64" s="164"/>
      <c r="B64" s="164"/>
      <c r="C64" s="164"/>
      <c r="D64" s="164"/>
      <c r="E64" s="164"/>
      <c r="F64" s="164"/>
      <c r="G64" s="164"/>
      <c r="H64" s="164"/>
      <c r="I64" s="16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4.25">
      <c r="A65" s="164"/>
      <c r="B65" s="164"/>
      <c r="C65" s="164"/>
      <c r="D65" s="164"/>
      <c r="E65" s="164"/>
      <c r="F65" s="164"/>
      <c r="G65" s="164"/>
      <c r="H65" s="164"/>
      <c r="I65" s="16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4.25">
      <c r="A66" s="164"/>
      <c r="B66" s="164"/>
      <c r="C66" s="164"/>
      <c r="D66" s="164"/>
      <c r="E66" s="164"/>
      <c r="F66" s="164"/>
      <c r="G66" s="164"/>
      <c r="H66" s="164"/>
      <c r="I66" s="16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9" ht="12.75" customHeight="1">
      <c r="A67" s="164"/>
      <c r="B67" s="164"/>
      <c r="C67" s="164"/>
      <c r="D67" s="164"/>
      <c r="E67" s="164"/>
      <c r="F67" s="164"/>
      <c r="G67" s="164"/>
      <c r="H67" s="164"/>
      <c r="I67" s="164"/>
    </row>
    <row r="68" spans="1:9" s="7" customFormat="1" ht="14.25">
      <c r="A68" s="164"/>
      <c r="B68" s="164"/>
      <c r="C68" s="164"/>
      <c r="D68" s="164"/>
      <c r="E68" s="164"/>
      <c r="F68" s="164"/>
      <c r="G68" s="164"/>
      <c r="H68" s="164"/>
      <c r="I68" s="164"/>
    </row>
    <row r="69" spans="1:9" s="7" customFormat="1" ht="14.25">
      <c r="A69" s="164"/>
      <c r="B69" s="164"/>
      <c r="C69" s="164"/>
      <c r="D69" s="164"/>
      <c r="E69" s="164"/>
      <c r="F69" s="164"/>
      <c r="G69" s="164"/>
      <c r="H69" s="164"/>
      <c r="I69" s="164"/>
    </row>
    <row r="70" spans="1:9" s="165" customFormat="1" ht="14.25">
      <c r="A70" s="164"/>
      <c r="B70" s="164"/>
      <c r="C70" s="164"/>
      <c r="D70" s="164"/>
      <c r="E70" s="164"/>
      <c r="F70" s="164"/>
      <c r="G70" s="164"/>
      <c r="H70" s="164"/>
      <c r="I70" s="164"/>
    </row>
    <row r="71" spans="1:9" s="165" customFormat="1" ht="14.25">
      <c r="A71" s="164"/>
      <c r="B71" s="164"/>
      <c r="C71" s="164"/>
      <c r="D71" s="164"/>
      <c r="E71" s="164"/>
      <c r="F71" s="164"/>
      <c r="G71" s="164"/>
      <c r="H71" s="164"/>
      <c r="I71" s="164"/>
    </row>
    <row r="72" spans="1:9" s="165" customFormat="1" ht="14.25">
      <c r="A72" s="164"/>
      <c r="B72" s="164"/>
      <c r="C72" s="164"/>
      <c r="D72" s="164"/>
      <c r="E72" s="164"/>
      <c r="F72" s="164"/>
      <c r="G72" s="164"/>
      <c r="H72" s="164"/>
      <c r="I72" s="164"/>
    </row>
    <row r="73" spans="1:9" s="165" customFormat="1" ht="14.25">
      <c r="A73" s="164"/>
      <c r="B73" s="164"/>
      <c r="C73" s="164"/>
      <c r="D73" s="164"/>
      <c r="E73" s="164"/>
      <c r="F73" s="164"/>
      <c r="G73" s="164"/>
      <c r="H73" s="164"/>
      <c r="I73" s="164"/>
    </row>
    <row r="74" spans="1:9" s="165" customFormat="1" ht="14.25">
      <c r="A74" s="164"/>
      <c r="B74" s="164"/>
      <c r="C74" s="164"/>
      <c r="D74" s="164"/>
      <c r="E74" s="164"/>
      <c r="F74" s="164"/>
      <c r="G74" s="164"/>
      <c r="H74" s="164"/>
      <c r="I74" s="164"/>
    </row>
    <row r="75" spans="1:9" s="165" customFormat="1" ht="14.25">
      <c r="A75" s="164"/>
      <c r="B75" s="164"/>
      <c r="C75" s="164"/>
      <c r="D75" s="164"/>
      <c r="E75" s="164"/>
      <c r="F75" s="164"/>
      <c r="G75" s="164"/>
      <c r="H75" s="164"/>
      <c r="I75" s="164"/>
    </row>
    <row r="76" spans="1:9" s="165" customFormat="1" ht="14.25">
      <c r="A76" s="164"/>
      <c r="B76" s="164"/>
      <c r="C76" s="164"/>
      <c r="D76" s="164"/>
      <c r="E76" s="164"/>
      <c r="F76" s="164"/>
      <c r="G76" s="164"/>
      <c r="H76" s="164"/>
      <c r="I76" s="164"/>
    </row>
    <row r="77" spans="1:9" s="165" customFormat="1" ht="14.2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s="165" customFormat="1" ht="14.25">
      <c r="A78" s="164"/>
      <c r="B78" s="164"/>
      <c r="C78" s="164"/>
      <c r="D78" s="164"/>
      <c r="E78" s="164"/>
      <c r="F78" s="164"/>
      <c r="G78" s="164"/>
      <c r="H78" s="164"/>
      <c r="I78" s="164"/>
    </row>
    <row r="79" spans="1:9" s="165" customFormat="1" ht="14.25">
      <c r="A79" s="164"/>
      <c r="B79" s="164"/>
      <c r="C79" s="164"/>
      <c r="D79" s="164"/>
      <c r="E79" s="164"/>
      <c r="F79" s="164"/>
      <c r="G79" s="164"/>
      <c r="H79" s="164"/>
      <c r="I79" s="164"/>
    </row>
    <row r="80" spans="1:9" s="165" customFormat="1" ht="14.25">
      <c r="A80" s="164"/>
      <c r="B80" s="164"/>
      <c r="C80" s="164"/>
      <c r="D80" s="164"/>
      <c r="E80" s="164"/>
      <c r="F80" s="164"/>
      <c r="G80" s="164"/>
      <c r="H80" s="164"/>
      <c r="I80" s="164"/>
    </row>
    <row r="81" spans="1:9" s="165" customFormat="1" ht="14.25">
      <c r="A81" s="164"/>
      <c r="B81" s="164"/>
      <c r="C81" s="164"/>
      <c r="D81" s="164"/>
      <c r="E81" s="164"/>
      <c r="F81" s="164"/>
      <c r="G81" s="164"/>
      <c r="H81" s="164"/>
      <c r="I81" s="164"/>
    </row>
    <row r="82" spans="1:9" s="165" customFormat="1" ht="14.25">
      <c r="A82" s="164"/>
      <c r="B82" s="164"/>
      <c r="C82" s="164"/>
      <c r="D82" s="164"/>
      <c r="E82" s="164"/>
      <c r="F82" s="164"/>
      <c r="G82" s="164"/>
      <c r="H82" s="164"/>
      <c r="I82" s="164"/>
    </row>
    <row r="83" spans="1:9" s="165" customFormat="1" ht="14.25">
      <c r="A83" s="164"/>
      <c r="B83" s="164"/>
      <c r="C83" s="164"/>
      <c r="D83" s="164"/>
      <c r="E83" s="164"/>
      <c r="F83" s="164"/>
      <c r="G83" s="164"/>
      <c r="H83" s="164"/>
      <c r="I83" s="164"/>
    </row>
    <row r="84" spans="1:9" s="165" customFormat="1" ht="14.25">
      <c r="A84" s="164"/>
      <c r="B84" s="164"/>
      <c r="C84" s="164"/>
      <c r="D84" s="164"/>
      <c r="E84" s="164"/>
      <c r="F84" s="164"/>
      <c r="G84" s="164"/>
      <c r="H84" s="164"/>
      <c r="I84" s="164"/>
    </row>
    <row r="85" spans="1:9" s="165" customFormat="1" ht="14.25">
      <c r="A85" s="164"/>
      <c r="B85" s="164"/>
      <c r="C85" s="164"/>
      <c r="D85" s="164"/>
      <c r="E85" s="164"/>
      <c r="F85" s="164"/>
      <c r="G85" s="164"/>
      <c r="H85" s="164"/>
      <c r="I85" s="164"/>
    </row>
    <row r="86" spans="1:9" s="165" customFormat="1" ht="14.25">
      <c r="A86" s="164"/>
      <c r="B86" s="164"/>
      <c r="C86" s="164"/>
      <c r="D86" s="164"/>
      <c r="E86" s="164"/>
      <c r="F86" s="164"/>
      <c r="G86" s="164"/>
      <c r="H86" s="164"/>
      <c r="I86" s="164"/>
    </row>
    <row r="87" spans="1:9" s="165" customFormat="1" ht="14.25">
      <c r="A87" s="164"/>
      <c r="B87" s="164"/>
      <c r="C87" s="164"/>
      <c r="D87" s="164"/>
      <c r="E87" s="164"/>
      <c r="F87" s="164"/>
      <c r="G87" s="164"/>
      <c r="H87" s="164"/>
      <c r="I87" s="164"/>
    </row>
    <row r="88" spans="1:9" s="165" customFormat="1" ht="14.25">
      <c r="A88" s="164"/>
      <c r="B88" s="164"/>
      <c r="C88" s="164"/>
      <c r="D88" s="164"/>
      <c r="E88" s="164"/>
      <c r="F88" s="164"/>
      <c r="G88" s="164"/>
      <c r="H88" s="164"/>
      <c r="I88" s="164"/>
    </row>
    <row r="89" spans="1:9" s="165" customFormat="1" ht="14.25">
      <c r="A89" s="164"/>
      <c r="B89" s="164"/>
      <c r="C89" s="164"/>
      <c r="D89" s="164"/>
      <c r="E89" s="164"/>
      <c r="F89" s="164"/>
      <c r="G89" s="164"/>
      <c r="H89" s="164"/>
      <c r="I89" s="164"/>
    </row>
    <row r="90" spans="1:9" s="165" customFormat="1" ht="14.25">
      <c r="A90" s="164"/>
      <c r="B90" s="164"/>
      <c r="C90" s="164"/>
      <c r="D90" s="164"/>
      <c r="E90" s="164"/>
      <c r="F90" s="164"/>
      <c r="G90" s="164"/>
      <c r="H90" s="164"/>
      <c r="I90" s="164"/>
    </row>
    <row r="91" spans="1:9" s="165" customFormat="1" ht="14.25">
      <c r="A91" s="164"/>
      <c r="B91" s="164"/>
      <c r="C91" s="164"/>
      <c r="D91" s="164"/>
      <c r="E91" s="164"/>
      <c r="F91" s="164"/>
      <c r="G91" s="164"/>
      <c r="H91" s="164"/>
      <c r="I91" s="164"/>
    </row>
    <row r="92" spans="1:9" s="165" customFormat="1" ht="14.25">
      <c r="A92" s="164"/>
      <c r="B92" s="164"/>
      <c r="C92" s="164"/>
      <c r="D92" s="164"/>
      <c r="E92" s="164"/>
      <c r="F92" s="164"/>
      <c r="G92" s="164"/>
      <c r="H92" s="164"/>
      <c r="I92" s="164"/>
    </row>
    <row r="93" spans="1:9" s="165" customFormat="1" ht="14.25">
      <c r="A93" s="164"/>
      <c r="B93" s="164"/>
      <c r="C93" s="164"/>
      <c r="D93" s="164"/>
      <c r="E93" s="164"/>
      <c r="F93" s="164"/>
      <c r="G93" s="164"/>
      <c r="H93" s="164"/>
      <c r="I93" s="164"/>
    </row>
    <row r="94" spans="1:9" s="165" customFormat="1" ht="14.25">
      <c r="A94" s="164"/>
      <c r="B94" s="164"/>
      <c r="C94" s="164"/>
      <c r="D94" s="164"/>
      <c r="E94" s="164"/>
      <c r="F94" s="164"/>
      <c r="G94" s="164"/>
      <c r="H94" s="164"/>
      <c r="I94" s="164"/>
    </row>
    <row r="95" spans="1:9" s="165" customFormat="1" ht="14.25">
      <c r="A95" s="164"/>
      <c r="B95" s="164"/>
      <c r="C95" s="164"/>
      <c r="D95" s="164"/>
      <c r="E95" s="164"/>
      <c r="F95" s="164"/>
      <c r="G95" s="164"/>
      <c r="H95" s="164"/>
      <c r="I95" s="164"/>
    </row>
    <row r="96" spans="1:9" s="165" customFormat="1" ht="14.25">
      <c r="A96" s="164"/>
      <c r="B96" s="164"/>
      <c r="C96" s="164"/>
      <c r="D96" s="164"/>
      <c r="E96" s="164"/>
      <c r="F96" s="164"/>
      <c r="G96" s="164"/>
      <c r="H96" s="164"/>
      <c r="I96" s="164"/>
    </row>
    <row r="97" spans="1:9" s="165" customFormat="1" ht="14.25">
      <c r="A97" s="164"/>
      <c r="B97" s="164"/>
      <c r="C97" s="164"/>
      <c r="D97" s="164"/>
      <c r="E97" s="164"/>
      <c r="F97" s="164"/>
      <c r="G97" s="164"/>
      <c r="H97" s="164"/>
      <c r="I97" s="164"/>
    </row>
    <row r="98" spans="1:9" s="165" customFormat="1" ht="14.25">
      <c r="A98" s="164"/>
      <c r="B98" s="164"/>
      <c r="C98" s="164"/>
      <c r="D98" s="164"/>
      <c r="E98" s="164"/>
      <c r="F98" s="164"/>
      <c r="G98" s="164"/>
      <c r="H98" s="164"/>
      <c r="I98" s="164"/>
    </row>
    <row r="99" spans="1:9" s="165" customFormat="1" ht="14.25">
      <c r="A99" s="164"/>
      <c r="B99" s="164"/>
      <c r="C99" s="164"/>
      <c r="D99" s="164"/>
      <c r="E99" s="164"/>
      <c r="F99" s="164"/>
      <c r="G99" s="164"/>
      <c r="H99" s="164"/>
      <c r="I99" s="164"/>
    </row>
    <row r="100" spans="1:9" s="165" customFormat="1" ht="14.25">
      <c r="A100" s="164"/>
      <c r="B100" s="164"/>
      <c r="C100" s="164"/>
      <c r="D100" s="164"/>
      <c r="E100" s="164"/>
      <c r="F100" s="164"/>
      <c r="G100" s="164"/>
      <c r="H100" s="164"/>
      <c r="I100" s="164"/>
    </row>
    <row r="101" spans="1:9" s="165" customFormat="1" ht="14.25">
      <c r="A101" s="164"/>
      <c r="B101" s="164"/>
      <c r="C101" s="164"/>
      <c r="D101" s="164"/>
      <c r="E101" s="164"/>
      <c r="F101" s="164"/>
      <c r="G101" s="164"/>
      <c r="H101" s="164"/>
      <c r="I101" s="164"/>
    </row>
    <row r="102" spans="1:9" s="165" customFormat="1" ht="14.25">
      <c r="A102" s="164"/>
      <c r="B102" s="164"/>
      <c r="C102" s="164"/>
      <c r="D102" s="164"/>
      <c r="E102" s="164"/>
      <c r="F102" s="164"/>
      <c r="G102" s="164"/>
      <c r="H102" s="164"/>
      <c r="I102" s="164"/>
    </row>
    <row r="103" spans="1:9" s="165" customFormat="1" ht="14.25">
      <c r="A103" s="164"/>
      <c r="B103" s="164"/>
      <c r="C103" s="164"/>
      <c r="D103" s="164"/>
      <c r="E103" s="164"/>
      <c r="F103" s="164"/>
      <c r="G103" s="164"/>
      <c r="H103" s="164"/>
      <c r="I103" s="164"/>
    </row>
    <row r="104" spans="1:9" s="165" customFormat="1" ht="14.25">
      <c r="A104" s="164"/>
      <c r="B104" s="164"/>
      <c r="C104" s="164"/>
      <c r="D104" s="164"/>
      <c r="E104" s="164"/>
      <c r="F104" s="164"/>
      <c r="G104" s="164"/>
      <c r="H104" s="164"/>
      <c r="I104" s="164"/>
    </row>
    <row r="105" spans="1:9" s="165" customFormat="1" ht="14.25">
      <c r="A105" s="164"/>
      <c r="B105" s="164"/>
      <c r="C105" s="164"/>
      <c r="D105" s="164"/>
      <c r="E105" s="164"/>
      <c r="F105" s="164"/>
      <c r="G105" s="164"/>
      <c r="H105" s="164"/>
      <c r="I105" s="164"/>
    </row>
    <row r="106" spans="1:9" s="165" customFormat="1" ht="14.25">
      <c r="A106" s="164"/>
      <c r="B106" s="164"/>
      <c r="C106" s="164"/>
      <c r="D106" s="164"/>
      <c r="E106" s="164"/>
      <c r="F106" s="164"/>
      <c r="G106" s="164"/>
      <c r="H106" s="164"/>
      <c r="I106" s="164"/>
    </row>
    <row r="107" spans="1:9" s="165" customFormat="1" ht="14.25">
      <c r="A107" s="164"/>
      <c r="B107" s="164"/>
      <c r="C107" s="164"/>
      <c r="D107" s="164"/>
      <c r="E107" s="164"/>
      <c r="F107" s="164"/>
      <c r="G107" s="164"/>
      <c r="H107" s="164"/>
      <c r="I107" s="164"/>
    </row>
    <row r="108" spans="1:9" s="165" customFormat="1" ht="14.25">
      <c r="A108" s="164"/>
      <c r="B108" s="164"/>
      <c r="C108" s="164"/>
      <c r="D108" s="164"/>
      <c r="E108" s="164"/>
      <c r="F108" s="164"/>
      <c r="G108" s="164"/>
      <c r="H108" s="164"/>
      <c r="I108" s="164"/>
    </row>
    <row r="109" spans="1:9" s="165" customFormat="1" ht="14.25">
      <c r="A109" s="164"/>
      <c r="B109" s="164"/>
      <c r="C109" s="164"/>
      <c r="D109" s="164"/>
      <c r="E109" s="164"/>
      <c r="F109" s="164"/>
      <c r="G109" s="164"/>
      <c r="H109" s="164"/>
      <c r="I109" s="164"/>
    </row>
    <row r="110" spans="1:9" s="165" customFormat="1" ht="14.25">
      <c r="A110" s="164"/>
      <c r="B110" s="164"/>
      <c r="C110" s="164"/>
      <c r="D110" s="164"/>
      <c r="E110" s="164"/>
      <c r="F110" s="164"/>
      <c r="G110" s="164"/>
      <c r="H110" s="164"/>
      <c r="I110" s="164"/>
    </row>
    <row r="111" spans="1:9" s="165" customFormat="1" ht="14.25">
      <c r="A111" s="164"/>
      <c r="B111" s="164"/>
      <c r="C111" s="164"/>
      <c r="D111" s="164"/>
      <c r="E111" s="164"/>
      <c r="F111" s="164"/>
      <c r="G111" s="164"/>
      <c r="H111" s="164"/>
      <c r="I111" s="164"/>
    </row>
    <row r="112" spans="1:9" s="165" customFormat="1" ht="14.25">
      <c r="A112" s="164"/>
      <c r="B112" s="164"/>
      <c r="C112" s="164"/>
      <c r="D112" s="164"/>
      <c r="E112" s="164"/>
      <c r="F112" s="164"/>
      <c r="G112" s="164"/>
      <c r="H112" s="164"/>
      <c r="I112" s="164"/>
    </row>
    <row r="113" spans="1:9" s="165" customFormat="1" ht="14.25">
      <c r="A113" s="164"/>
      <c r="B113" s="164"/>
      <c r="C113" s="164"/>
      <c r="D113" s="164"/>
      <c r="E113" s="164"/>
      <c r="F113" s="164"/>
      <c r="G113" s="164"/>
      <c r="H113" s="164"/>
      <c r="I113" s="164"/>
    </row>
    <row r="114" spans="1:9" s="165" customFormat="1" ht="14.25">
      <c r="A114" s="164"/>
      <c r="B114" s="164"/>
      <c r="C114" s="164"/>
      <c r="D114" s="164"/>
      <c r="E114" s="164"/>
      <c r="F114" s="164"/>
      <c r="G114" s="164"/>
      <c r="H114" s="164"/>
      <c r="I114" s="164"/>
    </row>
    <row r="115" spans="1:9" s="165" customFormat="1" ht="14.25">
      <c r="A115" s="164"/>
      <c r="B115" s="164"/>
      <c r="C115" s="164"/>
      <c r="D115" s="164"/>
      <c r="E115" s="164"/>
      <c r="F115" s="164"/>
      <c r="G115" s="164"/>
      <c r="H115" s="164"/>
      <c r="I115" s="164"/>
    </row>
    <row r="116" spans="1:9" s="165" customFormat="1" ht="14.25">
      <c r="A116" s="164"/>
      <c r="B116" s="164"/>
      <c r="C116" s="164"/>
      <c r="D116" s="164"/>
      <c r="E116" s="164"/>
      <c r="F116" s="164"/>
      <c r="G116" s="164"/>
      <c r="H116" s="164"/>
      <c r="I116" s="164"/>
    </row>
    <row r="117" spans="1:9" s="165" customFormat="1" ht="14.25">
      <c r="A117" s="164"/>
      <c r="B117" s="164"/>
      <c r="C117" s="164"/>
      <c r="D117" s="164"/>
      <c r="E117" s="164"/>
      <c r="F117" s="164"/>
      <c r="G117" s="164"/>
      <c r="H117" s="164"/>
      <c r="I117" s="164"/>
    </row>
    <row r="118" spans="1:9" s="165" customFormat="1" ht="14.25">
      <c r="A118" s="164"/>
      <c r="B118" s="164"/>
      <c r="C118" s="164"/>
      <c r="D118" s="164"/>
      <c r="E118" s="164"/>
      <c r="F118" s="164"/>
      <c r="G118" s="164"/>
      <c r="H118" s="164"/>
      <c r="I118" s="164"/>
    </row>
    <row r="119" spans="1:9" s="165" customFormat="1" ht="14.25">
      <c r="A119" s="164"/>
      <c r="B119" s="164"/>
      <c r="C119" s="164"/>
      <c r="D119" s="164"/>
      <c r="E119" s="164"/>
      <c r="F119" s="164"/>
      <c r="G119" s="164"/>
      <c r="H119" s="164"/>
      <c r="I119" s="164"/>
    </row>
    <row r="120" spans="1:9" s="165" customFormat="1" ht="14.25">
      <c r="A120" s="164"/>
      <c r="B120" s="164"/>
      <c r="C120" s="164"/>
      <c r="D120" s="164"/>
      <c r="E120" s="164"/>
      <c r="F120" s="164"/>
      <c r="G120" s="164"/>
      <c r="H120" s="164"/>
      <c r="I120" s="164"/>
    </row>
    <row r="121" spans="1:9" ht="14.25">
      <c r="A121" s="164"/>
      <c r="B121" s="164"/>
      <c r="C121" s="164"/>
      <c r="D121" s="164"/>
      <c r="E121" s="164"/>
      <c r="F121" s="164"/>
      <c r="G121" s="164"/>
      <c r="H121" s="164"/>
      <c r="I121" s="164"/>
    </row>
    <row r="122" spans="1:9" ht="14.25">
      <c r="A122" s="164"/>
      <c r="B122" s="164"/>
      <c r="C122" s="164"/>
      <c r="D122" s="164"/>
      <c r="E122" s="164"/>
      <c r="F122" s="164"/>
      <c r="G122" s="164"/>
      <c r="H122" s="164"/>
      <c r="I122" s="164"/>
    </row>
    <row r="123" spans="1:9" ht="14.25">
      <c r="A123" s="164"/>
      <c r="B123" s="164"/>
      <c r="C123" s="164"/>
      <c r="D123" s="164"/>
      <c r="E123" s="164"/>
      <c r="F123" s="164"/>
      <c r="G123" s="164"/>
      <c r="H123" s="164"/>
      <c r="I123" s="164"/>
    </row>
    <row r="124" spans="1:9" ht="14.25">
      <c r="A124" s="164"/>
      <c r="B124" s="164"/>
      <c r="C124" s="164"/>
      <c r="D124" s="164"/>
      <c r="E124" s="164"/>
      <c r="F124" s="164"/>
      <c r="G124" s="164"/>
      <c r="H124" s="164"/>
      <c r="I124" s="164"/>
    </row>
    <row r="125" spans="1:9" ht="14.25">
      <c r="A125" s="164"/>
      <c r="B125" s="164"/>
      <c r="C125" s="164"/>
      <c r="D125" s="164"/>
      <c r="E125" s="164"/>
      <c r="F125" s="164"/>
      <c r="G125" s="164"/>
      <c r="H125" s="164"/>
      <c r="I125" s="164"/>
    </row>
    <row r="126" spans="1:9" ht="14.25">
      <c r="A126" s="164"/>
      <c r="B126" s="164"/>
      <c r="C126" s="164"/>
      <c r="D126" s="164"/>
      <c r="E126" s="164"/>
      <c r="F126" s="164"/>
      <c r="G126" s="164"/>
      <c r="H126" s="164"/>
      <c r="I126" s="164"/>
    </row>
    <row r="127" spans="1:9" ht="14.25">
      <c r="A127" s="164"/>
      <c r="B127" s="164"/>
      <c r="C127" s="164"/>
      <c r="D127" s="164"/>
      <c r="E127" s="164"/>
      <c r="F127" s="164"/>
      <c r="G127" s="164"/>
      <c r="H127" s="164"/>
      <c r="I127" s="164"/>
    </row>
    <row r="128" spans="1:9" ht="14.25">
      <c r="A128" s="164"/>
      <c r="B128" s="164"/>
      <c r="C128" s="164"/>
      <c r="D128" s="164"/>
      <c r="E128" s="164"/>
      <c r="F128" s="164"/>
      <c r="G128" s="164"/>
      <c r="H128" s="164"/>
      <c r="I128" s="164"/>
    </row>
    <row r="129" spans="1:9" ht="14.25">
      <c r="A129" s="164"/>
      <c r="B129" s="164"/>
      <c r="C129" s="164"/>
      <c r="D129" s="164"/>
      <c r="E129" s="164"/>
      <c r="F129" s="164"/>
      <c r="G129" s="164"/>
      <c r="H129" s="164"/>
      <c r="I129" s="164"/>
    </row>
    <row r="130" spans="1:9" ht="14.25">
      <c r="A130" s="164"/>
      <c r="B130" s="164"/>
      <c r="C130" s="164"/>
      <c r="D130" s="164"/>
      <c r="E130" s="164"/>
      <c r="F130" s="164"/>
      <c r="G130" s="164"/>
      <c r="H130" s="164"/>
      <c r="I130" s="164"/>
    </row>
    <row r="131" spans="1:9" ht="14.25">
      <c r="A131" s="164"/>
      <c r="B131" s="164"/>
      <c r="C131" s="164"/>
      <c r="D131" s="164"/>
      <c r="E131" s="164"/>
      <c r="F131" s="164"/>
      <c r="G131" s="164"/>
      <c r="H131" s="164"/>
      <c r="I131" s="164"/>
    </row>
    <row r="132" spans="1:9" ht="14.25">
      <c r="A132" s="164"/>
      <c r="B132" s="164"/>
      <c r="C132" s="164"/>
      <c r="D132" s="164"/>
      <c r="E132" s="164"/>
      <c r="F132" s="164"/>
      <c r="G132" s="164"/>
      <c r="H132" s="164"/>
      <c r="I132" s="164"/>
    </row>
    <row r="133" spans="2:9" ht="14.25">
      <c r="B133" s="164"/>
      <c r="C133" s="164"/>
      <c r="D133" s="164"/>
      <c r="E133" s="164"/>
      <c r="F133" s="164"/>
      <c r="G133" s="164"/>
      <c r="H133" s="164"/>
      <c r="I133" s="164"/>
    </row>
    <row r="134" spans="2:9" ht="14.25">
      <c r="B134" s="164"/>
      <c r="C134" s="164"/>
      <c r="D134" s="164"/>
      <c r="E134" s="164"/>
      <c r="F134" s="164"/>
      <c r="G134" s="164"/>
      <c r="H134" s="164"/>
      <c r="I134" s="164"/>
    </row>
    <row r="135" spans="2:9" ht="14.25">
      <c r="B135" s="164"/>
      <c r="C135" s="164"/>
      <c r="D135" s="164"/>
      <c r="E135" s="164"/>
      <c r="F135" s="164"/>
      <c r="G135" s="164"/>
      <c r="H135" s="164"/>
      <c r="I135" s="164"/>
    </row>
    <row r="136" spans="2:9" ht="14.25">
      <c r="B136" s="164"/>
      <c r="C136" s="164"/>
      <c r="D136" s="164"/>
      <c r="E136" s="164"/>
      <c r="F136" s="164"/>
      <c r="G136" s="164"/>
      <c r="H136" s="164"/>
      <c r="I136" s="164"/>
    </row>
    <row r="137" spans="2:9" ht="14.25">
      <c r="B137" s="164"/>
      <c r="C137" s="164"/>
      <c r="D137" s="164"/>
      <c r="E137" s="164"/>
      <c r="F137" s="164"/>
      <c r="G137" s="164"/>
      <c r="H137" s="164"/>
      <c r="I137" s="164"/>
    </row>
    <row r="138" spans="2:9" ht="14.25">
      <c r="B138" s="164"/>
      <c r="C138" s="164"/>
      <c r="D138" s="164"/>
      <c r="E138" s="164"/>
      <c r="F138" s="164"/>
      <c r="G138" s="164"/>
      <c r="H138" s="164"/>
      <c r="I138" s="164"/>
    </row>
    <row r="139" spans="2:9" ht="14.25">
      <c r="B139" s="164"/>
      <c r="C139" s="164"/>
      <c r="D139" s="164"/>
      <c r="E139" s="164"/>
      <c r="F139" s="164"/>
      <c r="G139" s="164"/>
      <c r="H139" s="164"/>
      <c r="I139" s="164"/>
    </row>
    <row r="140" spans="2:9" ht="14.25">
      <c r="B140" s="164"/>
      <c r="C140" s="164"/>
      <c r="D140" s="164"/>
      <c r="E140" s="164"/>
      <c r="F140" s="164"/>
      <c r="G140" s="164"/>
      <c r="H140" s="164"/>
      <c r="I140" s="164"/>
    </row>
    <row r="141" spans="2:9" ht="14.25">
      <c r="B141" s="164"/>
      <c r="C141" s="164"/>
      <c r="D141" s="164"/>
      <c r="E141" s="164"/>
      <c r="F141" s="164"/>
      <c r="G141" s="164"/>
      <c r="H141" s="164"/>
      <c r="I141" s="164"/>
    </row>
    <row r="142" spans="2:9" ht="14.25">
      <c r="B142" s="164"/>
      <c r="C142" s="164"/>
      <c r="D142" s="164"/>
      <c r="E142" s="164"/>
      <c r="F142" s="164"/>
      <c r="G142" s="164"/>
      <c r="H142" s="164"/>
      <c r="I142" s="164"/>
    </row>
    <row r="143" spans="2:9" ht="14.25">
      <c r="B143" s="164"/>
      <c r="C143" s="164"/>
      <c r="D143" s="164"/>
      <c r="E143" s="164"/>
      <c r="F143" s="164"/>
      <c r="G143" s="164"/>
      <c r="H143" s="164"/>
      <c r="I143" s="164"/>
    </row>
    <row r="144" spans="2:9" ht="14.25">
      <c r="B144" s="164"/>
      <c r="C144" s="164"/>
      <c r="D144" s="164"/>
      <c r="E144" s="164"/>
      <c r="F144" s="164"/>
      <c r="G144" s="164"/>
      <c r="H144" s="164"/>
      <c r="I144" s="164"/>
    </row>
    <row r="145" spans="2:9" ht="14.25">
      <c r="B145" s="164"/>
      <c r="C145" s="164"/>
      <c r="D145" s="164"/>
      <c r="E145" s="164"/>
      <c r="F145" s="164"/>
      <c r="G145" s="164"/>
      <c r="H145" s="164"/>
      <c r="I145" s="164"/>
    </row>
    <row r="146" spans="2:9" ht="14.25">
      <c r="B146" s="164"/>
      <c r="C146" s="164"/>
      <c r="D146" s="164"/>
      <c r="E146" s="164"/>
      <c r="F146" s="164"/>
      <c r="G146" s="164"/>
      <c r="H146" s="164"/>
      <c r="I146" s="164"/>
    </row>
    <row r="147" spans="2:9" ht="14.25">
      <c r="B147" s="164"/>
      <c r="C147" s="164"/>
      <c r="D147" s="164"/>
      <c r="E147" s="164"/>
      <c r="F147" s="164"/>
      <c r="G147" s="164"/>
      <c r="H147" s="164"/>
      <c r="I147" s="164"/>
    </row>
  </sheetData>
  <sheetProtection sheet="1"/>
  <mergeCells count="2">
    <mergeCell ref="A2:G2"/>
    <mergeCell ref="D8:E8"/>
  </mergeCells>
  <hyperlinks>
    <hyperlink ref="E34" r:id="rId1" display="Statistisches Bundesamt, Destatis"/>
  </hyperlinks>
  <printOptions/>
  <pageMargins left="0.6298611111111111" right="0.39375" top="0.45416666666666666" bottom="0.45416666666666666" header="0.31527777777777777" footer="0.31527777777777777"/>
  <pageSetup firstPageNumber="1" useFirstPageNumber="1" horizontalDpi="300" verticalDpi="300" orientation="portrait" paperSize="9" r:id="rId2"/>
  <headerFooter alignWithMargins="0">
    <oddHeader>&amp;C&amp;10&amp;A</oddHeader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86"/>
  <sheetViews>
    <sheetView zoomScale="130" zoomScaleNormal="130" zoomScalePageLayoutView="0" workbookViewId="0" topLeftCell="A1">
      <selection activeCell="A35" sqref="A35"/>
    </sheetView>
  </sheetViews>
  <sheetFormatPr defaultColWidth="10.50390625" defaultRowHeight="14.25"/>
  <cols>
    <col min="1" max="1" width="4.125" style="164" customWidth="1"/>
    <col min="2" max="64" width="9.75390625" style="164" customWidth="1"/>
  </cols>
  <sheetData>
    <row r="1" spans="1:9" ht="15.75">
      <c r="A1" s="13" t="s">
        <v>71</v>
      </c>
      <c r="B1" s="2"/>
      <c r="C1" s="2"/>
      <c r="D1" s="2"/>
      <c r="E1" s="2"/>
      <c r="F1" s="2"/>
      <c r="G1" s="2"/>
      <c r="H1" s="2"/>
      <c r="I1" s="2"/>
    </row>
    <row r="2" spans="1:9" ht="14.25">
      <c r="A2" s="66" t="s">
        <v>72</v>
      </c>
      <c r="B2" s="2"/>
      <c r="C2" s="2"/>
      <c r="D2" s="2"/>
      <c r="E2" s="2"/>
      <c r="F2" s="2"/>
      <c r="G2" s="2"/>
      <c r="H2" s="2"/>
      <c r="I2" s="2"/>
    </row>
    <row r="3" spans="1:9" ht="14.25">
      <c r="A3" s="66" t="s">
        <v>73</v>
      </c>
      <c r="B3" s="2"/>
      <c r="C3" s="2"/>
      <c r="D3" s="2"/>
      <c r="E3" s="2"/>
      <c r="F3" s="2"/>
      <c r="G3"/>
      <c r="H3" s="2"/>
      <c r="I3" s="2"/>
    </row>
    <row r="4" spans="1:64" ht="14.25">
      <c r="A4" s="166"/>
      <c r="B4"/>
      <c r="C4"/>
      <c r="D4"/>
      <c r="E4"/>
      <c r="F4"/>
      <c r="G4" s="1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4.25">
      <c r="A5" s="2" t="s">
        <v>74</v>
      </c>
      <c r="B5"/>
      <c r="C5"/>
      <c r="D5"/>
      <c r="E5"/>
      <c r="F5"/>
      <c r="G5" s="16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4.25">
      <c r="A6" s="2" t="s">
        <v>75</v>
      </c>
      <c r="B6"/>
      <c r="C6"/>
      <c r="D6"/>
      <c r="E6"/>
      <c r="F6"/>
      <c r="G6" s="16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4.25">
      <c r="A7" s="168" t="s">
        <v>76</v>
      </c>
      <c r="B7" s="169"/>
      <c r="C7" s="169"/>
      <c r="D7" s="169"/>
      <c r="E7" s="169"/>
      <c r="F7" s="169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ht="14.25">
      <c r="A8" s="170" t="s">
        <v>77</v>
      </c>
      <c r="B8" s="169"/>
      <c r="C8" s="169"/>
      <c r="D8" s="169"/>
      <c r="E8" s="169"/>
      <c r="F8" s="169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ht="14.25">
      <c r="A9" s="170" t="s">
        <v>78</v>
      </c>
      <c r="B9" s="169"/>
      <c r="C9" s="169"/>
      <c r="D9" s="169"/>
      <c r="E9" s="169"/>
      <c r="F9" s="169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ht="14.25">
      <c r="A10" s="168" t="s">
        <v>79</v>
      </c>
      <c r="B10" s="169"/>
      <c r="C10" s="169"/>
      <c r="D10" s="169"/>
      <c r="E10" s="169"/>
      <c r="F10" s="169"/>
      <c r="G10" s="168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pans="1:64" ht="14.25">
      <c r="A11" s="168" t="s">
        <v>80</v>
      </c>
      <c r="B11" s="169"/>
      <c r="C11" s="169"/>
      <c r="D11" s="169"/>
      <c r="E11" s="169"/>
      <c r="F11" s="169"/>
      <c r="G11" s="168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1:9" ht="14.25">
      <c r="A12" s="66"/>
      <c r="B12" s="2"/>
      <c r="C12" s="2"/>
      <c r="D12" s="2"/>
      <c r="E12" s="2"/>
      <c r="F12" s="2"/>
      <c r="G12" s="2"/>
      <c r="H12" s="2"/>
      <c r="I12" s="2"/>
    </row>
    <row r="13" spans="1:9" ht="14.25">
      <c r="A13" s="66" t="s">
        <v>81</v>
      </c>
      <c r="B13" s="2"/>
      <c r="C13" s="2"/>
      <c r="D13" s="2"/>
      <c r="E13" s="2"/>
      <c r="F13" s="2"/>
      <c r="G13" s="2"/>
      <c r="H13" s="2"/>
      <c r="I13" s="2"/>
    </row>
    <row r="14" spans="1:9" ht="14.25">
      <c r="A14" s="66" t="s">
        <v>82</v>
      </c>
      <c r="B14" s="2"/>
      <c r="C14" s="2"/>
      <c r="D14" s="2"/>
      <c r="E14" s="2"/>
      <c r="F14" s="2"/>
      <c r="G14" s="2"/>
      <c r="H14" s="2"/>
      <c r="I14" s="2"/>
    </row>
    <row r="15" spans="1:9" ht="14.25">
      <c r="A15" s="66" t="s">
        <v>83</v>
      </c>
      <c r="B15" s="2"/>
      <c r="C15" s="2"/>
      <c r="D15" s="2"/>
      <c r="E15" s="2"/>
      <c r="F15" s="2"/>
      <c r="G15" s="2"/>
      <c r="H15" s="2"/>
      <c r="I15" s="2"/>
    </row>
    <row r="16" spans="1:9" ht="14.25">
      <c r="A16" s="66" t="s">
        <v>84</v>
      </c>
      <c r="B16" s="2"/>
      <c r="C16" s="2"/>
      <c r="D16" s="2"/>
      <c r="E16" s="2"/>
      <c r="F16" s="2"/>
      <c r="G16" s="2"/>
      <c r="H16" s="2"/>
      <c r="I16" s="2"/>
    </row>
    <row r="17" spans="1:9" ht="14.25">
      <c r="A17" s="2" t="s">
        <v>85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2" t="s">
        <v>86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 t="s">
        <v>87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2" t="s">
        <v>88</v>
      </c>
      <c r="B20" s="2"/>
      <c r="C20" s="2"/>
      <c r="D20" s="2"/>
      <c r="E20" s="2"/>
      <c r="F20" s="2"/>
      <c r="G20" s="2"/>
      <c r="H20" s="2"/>
      <c r="I20" s="2"/>
    </row>
    <row r="21" spans="1:9" ht="14.25">
      <c r="A21" s="2" t="s">
        <v>89</v>
      </c>
      <c r="B21" s="2"/>
      <c r="C21" s="2"/>
      <c r="D21" s="2"/>
      <c r="E21" s="2"/>
      <c r="F21" s="2"/>
      <c r="G21" s="2"/>
      <c r="H21" s="2"/>
      <c r="I21" s="2"/>
    </row>
    <row r="22" spans="1:9" ht="14.25">
      <c r="A22" s="2" t="s">
        <v>90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2" t="s">
        <v>91</v>
      </c>
      <c r="B23" s="2"/>
      <c r="C23" s="2"/>
      <c r="D23" s="2"/>
      <c r="E23" s="2"/>
      <c r="F23" s="2"/>
      <c r="G23" s="2"/>
      <c r="H23" s="2"/>
      <c r="I23" s="2"/>
    </row>
    <row r="24" spans="1:9" ht="14.25">
      <c r="A24" s="2" t="s">
        <v>92</v>
      </c>
      <c r="B24" s="2"/>
      <c r="C24" s="2"/>
      <c r="D24" s="2"/>
      <c r="E24" s="2"/>
      <c r="F24" s="2"/>
      <c r="G24" s="2"/>
      <c r="H24" s="2"/>
      <c r="I24" s="2"/>
    </row>
    <row r="25" spans="1:9" ht="14.25">
      <c r="A25" s="1"/>
      <c r="B25" s="1"/>
      <c r="C25" s="1"/>
      <c r="D25" s="1"/>
      <c r="E25" s="1"/>
      <c r="F25" s="1"/>
      <c r="G25" s="2"/>
      <c r="H25" s="1"/>
      <c r="I25" s="1"/>
    </row>
    <row r="26" spans="1:9" ht="14.25">
      <c r="A26" s="7" t="s">
        <v>93</v>
      </c>
      <c r="B26" s="7"/>
      <c r="C26" s="7"/>
      <c r="D26" s="7"/>
      <c r="E26" s="7"/>
      <c r="F26" s="7"/>
      <c r="G26" s="66"/>
      <c r="H26" s="7"/>
      <c r="I26" s="7"/>
    </row>
    <row r="27" spans="1:9" ht="14.25">
      <c r="A27" s="7" t="s">
        <v>94</v>
      </c>
      <c r="B27" s="7"/>
      <c r="C27" s="7"/>
      <c r="D27" s="7"/>
      <c r="E27" s="7"/>
      <c r="F27" s="7"/>
      <c r="G27" s="66"/>
      <c r="H27" s="7"/>
      <c r="I27" s="7"/>
    </row>
    <row r="28" spans="1:64" s="172" customFormat="1" ht="12.75">
      <c r="A28" s="7" t="s">
        <v>95</v>
      </c>
      <c r="B28" s="1"/>
      <c r="C28" s="1"/>
      <c r="D28" s="1"/>
      <c r="E28" s="1"/>
      <c r="F28" s="1"/>
      <c r="G28" s="1"/>
      <c r="H28" s="1"/>
      <c r="I28" s="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</row>
    <row r="29" spans="1:9" ht="14.25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64" ht="15.75">
      <c r="A30" s="173" t="s">
        <v>96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ht="14.25">
      <c r="A31" s="169" t="s">
        <v>97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ht="14.25">
      <c r="A32" s="169" t="s">
        <v>98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</row>
    <row r="33" spans="1:64" ht="14.25">
      <c r="A33" s="169" t="s">
        <v>99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64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</row>
    <row r="35" spans="1:64" ht="14.25">
      <c r="A35" s="169"/>
      <c r="B35" s="174" t="s">
        <v>100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ht="14.25">
      <c r="A36" s="169"/>
      <c r="B36" s="169" t="s">
        <v>101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ht="14.25">
      <c r="A37" s="169"/>
      <c r="B37" s="169" t="s">
        <v>102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 ht="14.25">
      <c r="A38" s="169"/>
      <c r="B38" s="174" t="s">
        <v>103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</row>
    <row r="39" spans="1:64" ht="14.25">
      <c r="A39" s="169"/>
      <c r="B39" s="169" t="s">
        <v>104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</row>
    <row r="40" spans="1:64" ht="14.25">
      <c r="A40" s="169"/>
      <c r="B40" s="169" t="s">
        <v>105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</row>
    <row r="41" spans="1:64" ht="14.25">
      <c r="A41" s="169"/>
      <c r="B41" s="169" t="s">
        <v>106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pans="1:64" ht="14.25">
      <c r="A42" s="169"/>
      <c r="B42" s="169" t="s">
        <v>107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</row>
    <row r="43" spans="1:64" ht="14.25">
      <c r="A43" s="169"/>
      <c r="B43" s="169" t="s">
        <v>108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</row>
    <row r="44" spans="1:64" ht="14.25">
      <c r="A44" s="169"/>
      <c r="B44" s="169" t="s">
        <v>109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</row>
    <row r="45" spans="1:64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6" spans="1:64" ht="14.25">
      <c r="A46" s="169"/>
      <c r="B46" s="174" t="s">
        <v>110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</row>
    <row r="47" spans="1:64" ht="14.25">
      <c r="A47" s="169"/>
      <c r="B47" s="169" t="s">
        <v>101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</row>
    <row r="48" spans="1:64" ht="14.25">
      <c r="A48" s="169"/>
      <c r="B48" s="169" t="s">
        <v>111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</row>
    <row r="49" spans="1:64" ht="14.25">
      <c r="A49" s="169"/>
      <c r="B49" s="174" t="s">
        <v>112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</row>
    <row r="50" spans="1:64" ht="14.25">
      <c r="A50" s="169"/>
      <c r="B50" s="169" t="s">
        <v>104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</row>
    <row r="51" spans="1:64" ht="14.25">
      <c r="A51" s="169"/>
      <c r="B51" s="169" t="s">
        <v>113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</row>
    <row r="52" spans="1:64" ht="14.25">
      <c r="A52" s="169"/>
      <c r="B52" s="169" t="s">
        <v>114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</row>
    <row r="53" spans="1:64" ht="14.25">
      <c r="A53" s="169"/>
      <c r="B53" s="169" t="s">
        <v>115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</row>
    <row r="54" spans="1:64" ht="14.25">
      <c r="A54" s="169"/>
      <c r="B54" s="169" t="s">
        <v>116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</row>
    <row r="55" spans="1:64" ht="14.25">
      <c r="A55" s="169"/>
      <c r="B55" s="169" t="s">
        <v>109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</row>
    <row r="56" spans="1:64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</row>
    <row r="57" spans="1:64" ht="14.25">
      <c r="A57" s="169"/>
      <c r="B57" s="174" t="s">
        <v>117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</row>
    <row r="58" spans="1:64" ht="14.25">
      <c r="A58" s="169"/>
      <c r="B58" s="169" t="s">
        <v>118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</row>
    <row r="59" spans="1:64" ht="14.25">
      <c r="A59" s="169"/>
      <c r="B59" s="169" t="s">
        <v>119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</row>
    <row r="60" spans="1:64" ht="14.25">
      <c r="A60" s="169"/>
      <c r="B60" s="169" t="s">
        <v>120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</row>
    <row r="61" spans="1:64" ht="14.25">
      <c r="A61" s="169"/>
      <c r="B61" s="169" t="s">
        <v>104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</row>
    <row r="62" spans="1:64" ht="14.25">
      <c r="A62" s="169"/>
      <c r="B62" s="169" t="s">
        <v>121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</row>
    <row r="63" spans="1:64" ht="14.25">
      <c r="A63" s="169"/>
      <c r="B63" s="169" t="s">
        <v>122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</row>
    <row r="64" spans="1:64" ht="14.25">
      <c r="A64" s="169"/>
      <c r="B64" s="169" t="s">
        <v>123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</row>
    <row r="65" spans="1:64" ht="14.25">
      <c r="A65" s="169"/>
      <c r="B65" s="169" t="s">
        <v>124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</row>
    <row r="66" spans="1:64" ht="14.25">
      <c r="A66" s="169"/>
      <c r="B66" s="169" t="s">
        <v>125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</row>
    <row r="67" spans="1:64" ht="14.25">
      <c r="A67" s="169"/>
      <c r="B67" s="169" t="s">
        <v>126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</row>
    <row r="68" spans="1:64" ht="14.25">
      <c r="A68" s="169"/>
      <c r="B68" s="169" t="s">
        <v>127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</row>
    <row r="69" spans="1:64" ht="14.25">
      <c r="A69" s="169"/>
      <c r="B69" s="169" t="s">
        <v>128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</row>
    <row r="70" spans="1:64" ht="14.25">
      <c r="A70" s="169"/>
      <c r="B70" s="169" t="s">
        <v>129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</row>
    <row r="71" spans="1:64" ht="14.25">
      <c r="A71" s="169"/>
      <c r="B71" s="169" t="s">
        <v>130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</row>
    <row r="72" spans="1:64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</row>
    <row r="73" spans="1:64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</row>
    <row r="74" spans="1:64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</row>
    <row r="75" spans="1:64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</row>
    <row r="76" spans="1:64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</row>
    <row r="77" spans="1:64" ht="14.25">
      <c r="A77" s="169"/>
      <c r="B77" s="175"/>
      <c r="C77" s="2"/>
      <c r="D77" s="2"/>
      <c r="E77" s="2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</row>
    <row r="78" spans="1:64" ht="14.25">
      <c r="A78" s="169"/>
      <c r="B78" s="155"/>
      <c r="C78" s="2"/>
      <c r="D78" s="2"/>
      <c r="E78" s="2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</row>
    <row r="79" spans="1:64" ht="14.25">
      <c r="A79" s="169"/>
      <c r="B79" s="155"/>
      <c r="C79" s="2"/>
      <c r="D79" s="2"/>
      <c r="E79" s="2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</row>
    <row r="80" spans="1:64" ht="14.25">
      <c r="A80" s="169"/>
      <c r="B80" s="155"/>
      <c r="C80" s="2"/>
      <c r="D80" s="2"/>
      <c r="E80" s="2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</row>
    <row r="81" spans="1:64" ht="14.25">
      <c r="A81" s="169"/>
      <c r="B81" s="2"/>
      <c r="C81" s="2"/>
      <c r="D81" s="2"/>
      <c r="E81" s="2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</row>
    <row r="82" spans="1:64" ht="14.25">
      <c r="A82" s="169"/>
      <c r="B82" s="166"/>
      <c r="C82" s="2"/>
      <c r="D82" s="2"/>
      <c r="E82" s="2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</row>
    <row r="83" spans="1:64" ht="14.25">
      <c r="A83" s="169"/>
      <c r="B83" s="176"/>
      <c r="C83" s="2"/>
      <c r="D83" s="2"/>
      <c r="E83" s="2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</row>
    <row r="84" spans="1:64" ht="14.25">
      <c r="A84" s="169"/>
      <c r="B84" s="2"/>
      <c r="C84" s="2"/>
      <c r="D84" s="2"/>
      <c r="E84" s="2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</row>
    <row r="85" spans="2:5" ht="14.25">
      <c r="B85" s="155"/>
      <c r="C85" s="2"/>
      <c r="D85" s="2"/>
      <c r="E85" s="2"/>
    </row>
    <row r="86" spans="2:5" ht="14.25">
      <c r="B86" s="155"/>
      <c r="C86" s="2"/>
      <c r="D86" s="2"/>
      <c r="E86" s="2"/>
    </row>
  </sheetData>
  <sheetProtection sheet="1"/>
  <printOptions/>
  <pageMargins left="0.39375" right="0.3541666666666667" top="0.5513888888888889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Schneider</dc:creator>
  <cp:keywords/>
  <dc:description/>
  <cp:lastModifiedBy>Schneider, Hans-Peter</cp:lastModifiedBy>
  <cp:lastPrinted>2023-03-15T06:27:46Z</cp:lastPrinted>
  <dcterms:created xsi:type="dcterms:W3CDTF">2013-09-30T08:05:43Z</dcterms:created>
  <dcterms:modified xsi:type="dcterms:W3CDTF">2023-05-12T07:57:13Z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